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data" sheetId="1" r:id="rId1"/>
    <sheet name="landmarks data" sheetId="2" r:id="rId2"/>
    <sheet name="landmarks legend" sheetId="3" r:id="rId3"/>
  </sheets>
  <definedNames/>
  <calcPr fullCalcOnLoad="1"/>
</workbook>
</file>

<file path=xl/comments1.xml><?xml version="1.0" encoding="utf-8"?>
<comments xmlns="http://schemas.openxmlformats.org/spreadsheetml/2006/main">
  <authors>
    <author>ORNATO</author>
  </authors>
  <commentList>
    <comment ref="Y1229" authorId="0">
      <text>
        <r>
          <rPr>
            <b/>
            <sz val="8"/>
            <rFont val="Tahoma"/>
            <family val="0"/>
          </rPr>
          <t>ORNATO: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y compris la croix</t>
        </r>
      </text>
    </comment>
  </commentList>
</comments>
</file>

<file path=xl/sharedStrings.xml><?xml version="1.0" encoding="utf-8"?>
<sst xmlns="http://schemas.openxmlformats.org/spreadsheetml/2006/main" count="1539" uniqueCount="222">
  <si>
    <t xml:space="preserve"> </t>
  </si>
  <si>
    <t>pixels (valeurs absolues)</t>
  </si>
  <si>
    <t>x3-1 x2-4</t>
  </si>
  <si>
    <t>y3-y6</t>
  </si>
  <si>
    <t>y4-y5</t>
  </si>
  <si>
    <t>y8-y20</t>
  </si>
  <si>
    <t>y8-y17</t>
  </si>
  <si>
    <t>y8-y18</t>
  </si>
  <si>
    <t>y8-y12</t>
  </si>
  <si>
    <t>y9-y18</t>
  </si>
  <si>
    <t>y14-y15</t>
  </si>
  <si>
    <t>x3-x18</t>
  </si>
  <si>
    <t>x3-x19</t>
  </si>
  <si>
    <t>x5-x10</t>
  </si>
  <si>
    <t>x18-x19</t>
  </si>
  <si>
    <t>x16-x18</t>
  </si>
  <si>
    <t>x16-x19</t>
  </si>
  <si>
    <t>x3-x16</t>
  </si>
  <si>
    <t>x10-x13</t>
  </si>
  <si>
    <t>x5-x13</t>
  </si>
  <si>
    <t>POL</t>
  </si>
  <si>
    <t>triangle</t>
  </si>
  <si>
    <t>tangent</t>
  </si>
  <si>
    <t>E</t>
  </si>
  <si>
    <t>horizontal</t>
  </si>
  <si>
    <t>W</t>
  </si>
  <si>
    <t>absent</t>
  </si>
  <si>
    <t>input line ----&gt;</t>
  </si>
  <si>
    <t>v</t>
  </si>
  <si>
    <t>chain lines</t>
  </si>
  <si>
    <t>serial number</t>
  </si>
  <si>
    <t>source database</t>
  </si>
  <si>
    <t>ID Nr.</t>
  </si>
  <si>
    <t>ID Nr. short</t>
  </si>
  <si>
    <t>central chain line</t>
  </si>
  <si>
    <t>left chain line</t>
  </si>
  <si>
    <t>right chain line</t>
  </si>
  <si>
    <t>global shape</t>
  </si>
  <si>
    <t>orientation</t>
  </si>
  <si>
    <t>type</t>
  </si>
  <si>
    <t>stroke</t>
  </si>
  <si>
    <t>morphology</t>
  </si>
  <si>
    <t>crossbar</t>
  </si>
  <si>
    <t>shape</t>
  </si>
  <si>
    <t>length</t>
  </si>
  <si>
    <t>overlapping</t>
  </si>
  <si>
    <t>alignment</t>
  </si>
  <si>
    <t>tail</t>
  </si>
  <si>
    <t>inside</t>
  </si>
  <si>
    <t>extremities</t>
  </si>
  <si>
    <t>outside</t>
  </si>
  <si>
    <t>counter</t>
  </si>
  <si>
    <t>swash</t>
  </si>
  <si>
    <t>position</t>
  </si>
  <si>
    <t>dash/stem interrelation</t>
  </si>
  <si>
    <t>dash</t>
  </si>
  <si>
    <t>additional components</t>
  </si>
  <si>
    <t>number</t>
  </si>
  <si>
    <t>x axis</t>
  </si>
  <si>
    <t>y axis</t>
  </si>
  <si>
    <t>write here the watermark identification number (without the name of the database)</t>
  </si>
  <si>
    <t>select this cell before launching the macro "lettre_P_nouveau_filigrane" ("ctrl P")</t>
  </si>
  <si>
    <t>present</t>
  </si>
  <si>
    <t>overlap</t>
  </si>
  <si>
    <t>undecidable</t>
  </si>
  <si>
    <t>rounded</t>
  </si>
  <si>
    <t>broken</t>
  </si>
  <si>
    <t>inline</t>
  </si>
  <si>
    <t>outline</t>
  </si>
  <si>
    <t>mixted</t>
  </si>
  <si>
    <t>waving ending</t>
  </si>
  <si>
    <t>concave  ending</t>
  </si>
  <si>
    <t>convex ending</t>
  </si>
  <si>
    <t>vertical ending</t>
  </si>
  <si>
    <t>bevel ending</t>
  </si>
  <si>
    <t>incised ending</t>
  </si>
  <si>
    <t>double spiked ending</t>
  </si>
  <si>
    <t>lily ending</t>
  </si>
  <si>
    <t>arrow ending</t>
  </si>
  <si>
    <t>trilobe ending</t>
  </si>
  <si>
    <t>straight line</t>
  </si>
  <si>
    <t>curved line</t>
  </si>
  <si>
    <t>cross</t>
  </si>
  <si>
    <t>crosses the stem</t>
  </si>
  <si>
    <t>doesn't cross the stem</t>
  </si>
  <si>
    <t>before stem</t>
  </si>
  <si>
    <t>behind stem</t>
  </si>
  <si>
    <t>overlaps</t>
  </si>
  <si>
    <t>mixed</t>
  </si>
  <si>
    <t>fused</t>
  </si>
  <si>
    <t>continuous</t>
  </si>
  <si>
    <t>partially continous</t>
  </si>
  <si>
    <t>one tail to right</t>
  </si>
  <si>
    <t>one tail to left</t>
  </si>
  <si>
    <t>one tail straight</t>
  </si>
  <si>
    <t>two tails inline</t>
  </si>
  <si>
    <t>two tails outline</t>
  </si>
  <si>
    <t>convergent</t>
  </si>
  <si>
    <t>divergent</t>
  </si>
  <si>
    <t>droping</t>
  </si>
  <si>
    <t>rising</t>
  </si>
  <si>
    <t>superposed</t>
  </si>
  <si>
    <t>not applicable</t>
  </si>
  <si>
    <t>parallel</t>
  </si>
  <si>
    <t>convex</t>
  </si>
  <si>
    <t>concave</t>
  </si>
  <si>
    <t>waving</t>
  </si>
  <si>
    <t>straight paralel</t>
  </si>
  <si>
    <t>straight divergent</t>
  </si>
  <si>
    <t>each one different style</t>
  </si>
  <si>
    <t>pointed</t>
  </si>
  <si>
    <t>flat</t>
  </si>
  <si>
    <t>diamond</t>
  </si>
  <si>
    <t>slab serif</t>
  </si>
  <si>
    <t>rounded serif</t>
  </si>
  <si>
    <t>other serif</t>
  </si>
  <si>
    <t>trefoil</t>
  </si>
  <si>
    <t>bevel</t>
  </si>
  <si>
    <t>open</t>
  </si>
  <si>
    <t>trapezoid</t>
  </si>
  <si>
    <t>paralelogram</t>
  </si>
  <si>
    <t>hexagon</t>
  </si>
  <si>
    <t>pentagon</t>
  </si>
  <si>
    <t>elipsoid</t>
  </si>
  <si>
    <t>half-circle</t>
  </si>
  <si>
    <t>rectangular</t>
  </si>
  <si>
    <t>trapezoid, rounded corners</t>
  </si>
  <si>
    <t>rectangular, rounded corners</t>
  </si>
  <si>
    <t>rectangular, rounded sides</t>
  </si>
  <si>
    <t>paralelogram, rounded sides</t>
  </si>
  <si>
    <t>inline on landmark 19</t>
  </si>
  <si>
    <t>inline on landmark 18</t>
  </si>
  <si>
    <t>inline on landmark 12</t>
  </si>
  <si>
    <t>inline on landmark 3</t>
  </si>
  <si>
    <t>inline on landmark 3 and 18</t>
  </si>
  <si>
    <t>inline on landmark 3 and outline on 18</t>
  </si>
  <si>
    <t>inline on landmark 14</t>
  </si>
  <si>
    <t>inline on landmark 14 and 15</t>
  </si>
  <si>
    <t>inline on landmark 14, 15 and 18</t>
  </si>
  <si>
    <t>inline on landmark 15 and 18</t>
  </si>
  <si>
    <t>inline on more than three landmarks</t>
  </si>
  <si>
    <t>inline on single stroke</t>
  </si>
  <si>
    <t>outline on landmark 18</t>
  </si>
  <si>
    <t>outline on landmark 19</t>
  </si>
  <si>
    <t>through stem</t>
  </si>
  <si>
    <t>overlaping</t>
  </si>
  <si>
    <t>inside stem</t>
  </si>
  <si>
    <t>droping counter-side</t>
  </si>
  <si>
    <t>rising counter-side</t>
  </si>
  <si>
    <t>crown</t>
  </si>
  <si>
    <t>horn (music)</t>
  </si>
  <si>
    <t>&gt;3 letters</t>
  </si>
  <si>
    <t>three letters</t>
  </si>
  <si>
    <t>two letters</t>
  </si>
  <si>
    <t>one letter</t>
  </si>
  <si>
    <t>six-pointed star</t>
  </si>
  <si>
    <t>lilly</t>
  </si>
  <si>
    <t>5-lobed flower or leaf</t>
  </si>
  <si>
    <t>4-lobed flower or leaf</t>
  </si>
  <si>
    <t>3-lobed flower or leaf</t>
  </si>
  <si>
    <t>2-lobed flower or leaf</t>
  </si>
  <si>
    <t>St. Antony's cross</t>
  </si>
  <si>
    <t>Latin cross</t>
  </si>
  <si>
    <t>Greek cross</t>
  </si>
  <si>
    <t>circle</t>
  </si>
  <si>
    <t>"8" tie</t>
  </si>
  <si>
    <t>two keys</t>
  </si>
  <si>
    <t>shield w/ various elements</t>
  </si>
  <si>
    <t>shield w/ key</t>
  </si>
  <si>
    <t>shield w/ spider</t>
  </si>
  <si>
    <t>shield w/ tower</t>
  </si>
  <si>
    <t>shield w/ sickle</t>
  </si>
  <si>
    <t>shield w/ flower</t>
  </si>
  <si>
    <t>shield w/ Imperial Apple</t>
  </si>
  <si>
    <t>shield w/ letter and glyphe or marking</t>
  </si>
  <si>
    <t>shield w/ glyphe or marking</t>
  </si>
  <si>
    <t>shield w/ letter(s)</t>
  </si>
  <si>
    <t>shield w/ geometrical shapes</t>
  </si>
  <si>
    <t>empty shield</t>
  </si>
  <si>
    <t>familly name</t>
  </si>
  <si>
    <t>glyph or marking</t>
  </si>
  <si>
    <t>2 flowers or leaf 4</t>
  </si>
  <si>
    <t>fish</t>
  </si>
  <si>
    <t>ID nr.</t>
  </si>
  <si>
    <t>pixels (absolute values)</t>
  </si>
  <si>
    <t>if difference is &gt; CI3 then values are different</t>
  </si>
  <si>
    <t>if difference is &lt;= CJ3, then values are identical</t>
  </si>
  <si>
    <t>POL 106849</t>
  </si>
  <si>
    <t>occultée par la tige</t>
  </si>
  <si>
    <t>indécidable</t>
  </si>
  <si>
    <t>pentagone</t>
  </si>
  <si>
    <t>touches the stem</t>
  </si>
  <si>
    <t xml:space="preserve"> convave ending</t>
  </si>
  <si>
    <t>dovetailing</t>
  </si>
  <si>
    <t>behind</t>
  </si>
  <si>
    <t>partially continuous</t>
  </si>
  <si>
    <t>rectangular rounded sides</t>
  </si>
  <si>
    <t>rectangular  ou carré</t>
  </si>
  <si>
    <t>paralelogram rounded sides</t>
  </si>
  <si>
    <t>trapezoid rounded sides</t>
  </si>
  <si>
    <t xml:space="preserve">rectangular </t>
  </si>
  <si>
    <t>inline on landmark 5</t>
  </si>
  <si>
    <t>doesn't touch</t>
  </si>
  <si>
    <t>x3-1 x2-6</t>
  </si>
  <si>
    <t>landmarks interrelation</t>
  </si>
  <si>
    <t>LANDMARKING LEGEND</t>
  </si>
  <si>
    <t>nr.</t>
  </si>
  <si>
    <t>landmarks</t>
  </si>
  <si>
    <t>question</t>
  </si>
  <si>
    <t>values</t>
  </si>
  <si>
    <t>the horizontal distance defined by the first pair or landmarks in relation to the second pair is:</t>
  </si>
  <si>
    <t>indentical</t>
  </si>
  <si>
    <t>longer</t>
  </si>
  <si>
    <t>shorter</t>
  </si>
  <si>
    <t>indecidable</t>
  </si>
  <si>
    <t>the position of the first landmark in relation to the second is:</t>
  </si>
  <si>
    <t>horizontally colinear</t>
  </si>
  <si>
    <t>higher</t>
  </si>
  <si>
    <t>lower</t>
  </si>
  <si>
    <t>vertically colinear</t>
  </si>
  <si>
    <t>to the left</t>
  </si>
  <si>
    <t>to the right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</si>
</sst>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41"/>
      <name val="Arial"/>
      <family val="2"/>
    </font>
    <font>
      <b/>
      <sz val="14"/>
      <color indexed="10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9"/>
      <name val="Calibri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2"/>
      <name val="Calibri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1" applyNumberFormat="0" applyAlignment="0" applyProtection="0"/>
    <xf numFmtId="0" fontId="5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8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30" fillId="17" borderId="9" applyNumberFormat="0" applyAlignment="0" applyProtection="0"/>
  </cellStyleXfs>
  <cellXfs count="246">
    <xf numFmtId="0" fontId="0" fillId="0" borderId="0" xfId="0" applyAlignment="1">
      <alignment/>
    </xf>
    <xf numFmtId="0" fontId="1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1" fillId="18" borderId="24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9" borderId="29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5" borderId="39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19" borderId="45" xfId="0" applyFont="1" applyFill="1" applyBorder="1" applyAlignment="1">
      <alignment horizontal="center" vertical="center"/>
    </xf>
    <xf numFmtId="0" fontId="1" fillId="18" borderId="4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21" borderId="48" xfId="0" applyFont="1" applyFill="1" applyBorder="1" applyAlignment="1">
      <alignment horizontal="center" vertical="center"/>
    </xf>
    <xf numFmtId="0" fontId="3" fillId="22" borderId="49" xfId="0" applyFont="1" applyFill="1" applyBorder="1" applyAlignment="1">
      <alignment horizontal="center" vertical="center" wrapText="1"/>
    </xf>
    <xf numFmtId="0" fontId="3" fillId="22" borderId="50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15" borderId="5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1" fontId="1" fillId="11" borderId="46" xfId="0" applyNumberFormat="1" applyFont="1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8" fillId="11" borderId="47" xfId="0" applyFont="1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7" xfId="0" applyFont="1" applyFill="1" applyBorder="1" applyAlignment="1">
      <alignment horizontal="center" vertical="center" wrapText="1"/>
    </xf>
    <xf numFmtId="0" fontId="3" fillId="22" borderId="51" xfId="0" applyFont="1" applyFill="1" applyBorder="1" applyAlignment="1">
      <alignment horizontal="center" vertical="center" wrapText="1"/>
    </xf>
    <xf numFmtId="0" fontId="3" fillId="23" borderId="32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19" borderId="46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0" fillId="18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18" borderId="54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5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" fillId="22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57" xfId="0" applyFill="1" applyBorder="1" applyAlignment="1">
      <alignment horizontal="center" vertical="center"/>
    </xf>
    <xf numFmtId="0" fontId="0" fillId="16" borderId="58" xfId="0" applyFill="1" applyBorder="1" applyAlignment="1">
      <alignment horizontal="center" vertical="center"/>
    </xf>
    <xf numFmtId="0" fontId="0" fillId="16" borderId="59" xfId="0" applyFill="1" applyBorder="1" applyAlignment="1">
      <alignment horizontal="center" vertical="center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45" xfId="0" applyFont="1" applyFill="1" applyBorder="1" applyAlignment="1" applyProtection="1">
      <alignment horizontal="center" vertical="center" wrapText="1"/>
      <protection locked="0"/>
    </xf>
    <xf numFmtId="0" fontId="0" fillId="0" borderId="6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" fillId="18" borderId="47" xfId="0" applyFont="1" applyFill="1" applyBorder="1" applyAlignment="1">
      <alignment horizontal="center" vertical="center"/>
    </xf>
    <xf numFmtId="0" fontId="1" fillId="18" borderId="51" xfId="0" applyFont="1" applyFill="1" applyBorder="1" applyAlignment="1">
      <alignment horizontal="center" vertical="center"/>
    </xf>
    <xf numFmtId="0" fontId="1" fillId="11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1" fillId="21" borderId="46" xfId="0" applyFont="1" applyFill="1" applyBorder="1" applyAlignment="1">
      <alignment horizontal="center" vertical="center"/>
    </xf>
    <xf numFmtId="0" fontId="1" fillId="21" borderId="47" xfId="0" applyFont="1" applyFill="1" applyBorder="1" applyAlignment="1">
      <alignment horizontal="center" vertical="center"/>
    </xf>
    <xf numFmtId="0" fontId="1" fillId="21" borderId="45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62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63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0" fillId="11" borderId="65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8" fillId="11" borderId="65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4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27" borderId="46" xfId="0" applyFont="1" applyFill="1" applyBorder="1" applyAlignment="1">
      <alignment horizontal="center" vertical="center" wrapText="1"/>
    </xf>
    <xf numFmtId="0" fontId="3" fillId="27" borderId="45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9" xfId="0" applyFont="1" applyFill="1" applyBorder="1" applyAlignment="1">
      <alignment horizontal="center" vertical="center" wrapText="1"/>
    </xf>
    <xf numFmtId="0" fontId="3" fillId="27" borderId="49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3" fillId="27" borderId="26" xfId="0" applyFont="1" applyFill="1" applyBorder="1" applyAlignment="1">
      <alignment horizontal="center" vertical="center" wrapText="1"/>
    </xf>
    <xf numFmtId="0" fontId="1" fillId="19" borderId="66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14" fillId="29" borderId="21" xfId="0" applyFont="1" applyFill="1" applyBorder="1" applyAlignment="1">
      <alignment horizontal="center"/>
    </xf>
    <xf numFmtId="0" fontId="14" fillId="29" borderId="10" xfId="0" applyFont="1" applyFill="1" applyBorder="1" applyAlignment="1">
      <alignment horizontal="center"/>
    </xf>
    <xf numFmtId="1" fontId="0" fillId="0" borderId="0" xfId="0" applyNumberFormat="1" applyFill="1" applyAlignment="1">
      <alignment vertical="center"/>
    </xf>
    <xf numFmtId="1" fontId="0" fillId="0" borderId="53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15" borderId="0" xfId="0" applyFont="1" applyFill="1" applyAlignment="1">
      <alignment horizontal="center" vertical="center"/>
    </xf>
    <xf numFmtId="0" fontId="1" fillId="30" borderId="67" xfId="0" applyFont="1" applyFill="1" applyBorder="1" applyAlignment="1">
      <alignment horizontal="center" vertical="center"/>
    </xf>
    <xf numFmtId="0" fontId="1" fillId="30" borderId="68" xfId="0" applyFont="1" applyFill="1" applyBorder="1" applyAlignment="1">
      <alignment horizontal="center" vertical="center"/>
    </xf>
    <xf numFmtId="0" fontId="1" fillId="26" borderId="52" xfId="0" applyFont="1" applyFill="1" applyBorder="1" applyAlignment="1">
      <alignment horizontal="center" vertical="center"/>
    </xf>
    <xf numFmtId="0" fontId="1" fillId="26" borderId="6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3" fillId="22" borderId="20" xfId="0" applyFont="1" applyFill="1" applyBorder="1" applyAlignment="1">
      <alignment horizontal="center" vertical="center"/>
    </xf>
    <xf numFmtId="0" fontId="3" fillId="22" borderId="54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7" borderId="2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9" fillId="18" borderId="52" xfId="0" applyFont="1" applyFill="1" applyBorder="1" applyAlignment="1">
      <alignment horizontal="center" vertical="center"/>
    </xf>
    <xf numFmtId="0" fontId="9" fillId="18" borderId="71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20" borderId="52" xfId="0" applyFont="1" applyFill="1" applyBorder="1" applyAlignment="1">
      <alignment horizontal="center" vertical="center"/>
    </xf>
    <xf numFmtId="0" fontId="1" fillId="20" borderId="62" xfId="0" applyFont="1" applyFill="1" applyBorder="1" applyAlignment="1">
      <alignment horizontal="center" vertical="center"/>
    </xf>
    <xf numFmtId="0" fontId="1" fillId="20" borderId="7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0" fontId="3" fillId="31" borderId="0" xfId="51" applyFont="1" applyFill="1">
      <alignment/>
      <protection/>
    </xf>
    <xf numFmtId="0" fontId="31" fillId="31" borderId="0" xfId="51" applyFont="1" applyFill="1" applyAlignment="1">
      <alignment vertical="center"/>
      <protection/>
    </xf>
    <xf numFmtId="0" fontId="4" fillId="0" borderId="0" xfId="51" applyFont="1" applyAlignment="1">
      <alignment horizontal="right"/>
      <protection/>
    </xf>
    <xf numFmtId="0" fontId="4" fillId="0" borderId="0" xfId="51" applyFont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51" applyFont="1">
      <alignment/>
      <protection/>
    </xf>
    <xf numFmtId="0" fontId="0" fillId="0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Hyperlink" xfId="48"/>
    <cellStyle name="Insatisfaisant" xfId="49"/>
    <cellStyle name="Neutre" xfId="50"/>
    <cellStyle name="Normal_Database - Dreiberg - fr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676275</xdr:colOff>
      <xdr:row>1234</xdr:row>
      <xdr:rowOff>161925</xdr:rowOff>
    </xdr:from>
    <xdr:to>
      <xdr:col>25</xdr:col>
      <xdr:colOff>28575</xdr:colOff>
      <xdr:row>1240</xdr:row>
      <xdr:rowOff>28575</xdr:rowOff>
    </xdr:to>
    <xdr:sp>
      <xdr:nvSpPr>
        <xdr:cNvPr id="1" name="Line 1"/>
        <xdr:cNvSpPr>
          <a:spLocks/>
        </xdr:cNvSpPr>
      </xdr:nvSpPr>
      <xdr:spPr>
        <a:xfrm flipH="1" flipV="1">
          <a:off x="38890575" y="202330050"/>
          <a:ext cx="971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1234</xdr:row>
      <xdr:rowOff>142875</xdr:rowOff>
    </xdr:from>
    <xdr:to>
      <xdr:col>3</xdr:col>
      <xdr:colOff>523875</xdr:colOff>
      <xdr:row>1239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3810000" y="202311000"/>
          <a:ext cx="5238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286</xdr:row>
      <xdr:rowOff>9525</xdr:rowOff>
    </xdr:from>
    <xdr:to>
      <xdr:col>22</xdr:col>
      <xdr:colOff>504825</xdr:colOff>
      <xdr:row>289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4277975" y="468153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485775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429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485775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143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485775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858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485775</xdr:colOff>
      <xdr:row>5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572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485775</xdr:colOff>
      <xdr:row>6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287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485775</xdr:colOff>
      <xdr:row>7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2001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485775</xdr:colOff>
      <xdr:row>8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3716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485775</xdr:colOff>
      <xdr:row>9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430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485775</xdr:colOff>
      <xdr:row>10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7145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485775</xdr:colOff>
      <xdr:row>11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8859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485775</xdr:colOff>
      <xdr:row>12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574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485775</xdr:colOff>
      <xdr:row>13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288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485775</xdr:colOff>
      <xdr:row>14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003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485775</xdr:colOff>
      <xdr:row>15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5717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485775</xdr:colOff>
      <xdr:row>16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7432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485775</xdr:colOff>
      <xdr:row>17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914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485775</xdr:colOff>
      <xdr:row>18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0861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485775</xdr:colOff>
      <xdr:row>19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2575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485775</xdr:colOff>
      <xdr:row>20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4290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485775</xdr:colOff>
      <xdr:row>21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6004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485775</xdr:colOff>
      <xdr:row>22</xdr:row>
      <xdr:rowOff>47625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7719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485775</xdr:colOff>
      <xdr:row>23</xdr:row>
      <xdr:rowOff>47625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9433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485775</xdr:colOff>
      <xdr:row>24</xdr:row>
      <xdr:rowOff>47625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1148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485775</xdr:colOff>
      <xdr:row>25</xdr:row>
      <xdr:rowOff>47625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2862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485775</xdr:colOff>
      <xdr:row>4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858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485775</xdr:colOff>
      <xdr:row>5</xdr:row>
      <xdr:rowOff>47625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572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485775</xdr:colOff>
      <xdr:row>6</xdr:row>
      <xdr:rowOff>47625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287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485775</xdr:colOff>
      <xdr:row>7</xdr:row>
      <xdr:rowOff>47625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2001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485775</xdr:colOff>
      <xdr:row>8</xdr:row>
      <xdr:rowOff>47625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3716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485775</xdr:colOff>
      <xdr:row>9</xdr:row>
      <xdr:rowOff>47625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430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485775</xdr:colOff>
      <xdr:row>10</xdr:row>
      <xdr:rowOff>47625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7145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485775</xdr:colOff>
      <xdr:row>11</xdr:row>
      <xdr:rowOff>47625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8859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485775</xdr:colOff>
      <xdr:row>12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574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485775</xdr:colOff>
      <xdr:row>13</xdr:row>
      <xdr:rowOff>47625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288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485775</xdr:colOff>
      <xdr:row>14</xdr:row>
      <xdr:rowOff>47625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003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485775</xdr:colOff>
      <xdr:row>15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5717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485775</xdr:colOff>
      <xdr:row>16</xdr:row>
      <xdr:rowOff>47625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7432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485775</xdr:colOff>
      <xdr:row>17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914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485775</xdr:colOff>
      <xdr:row>18</xdr:row>
      <xdr:rowOff>47625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0861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485775</xdr:colOff>
      <xdr:row>19</xdr:row>
      <xdr:rowOff>47625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2575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485775</xdr:colOff>
      <xdr:row>20</xdr:row>
      <xdr:rowOff>47625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4290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485775</xdr:colOff>
      <xdr:row>21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6004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485775</xdr:colOff>
      <xdr:row>22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7719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485775</xdr:colOff>
      <xdr:row>23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9433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485775</xdr:colOff>
      <xdr:row>24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1148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485775</xdr:colOff>
      <xdr:row>25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2862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485775</xdr:colOff>
      <xdr:row>4</xdr:row>
      <xdr:rowOff>47625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858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485775</xdr:colOff>
      <xdr:row>5</xdr:row>
      <xdr:rowOff>47625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572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485775</xdr:colOff>
      <xdr:row>6</xdr:row>
      <xdr:rowOff>47625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287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485775</xdr:colOff>
      <xdr:row>7</xdr:row>
      <xdr:rowOff>47625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2001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485775</xdr:colOff>
      <xdr:row>8</xdr:row>
      <xdr:rowOff>47625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3716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485775</xdr:colOff>
      <xdr:row>9</xdr:row>
      <xdr:rowOff>47625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430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485775</xdr:colOff>
      <xdr:row>10</xdr:row>
      <xdr:rowOff>47625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7145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485775</xdr:colOff>
      <xdr:row>11</xdr:row>
      <xdr:rowOff>47625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8859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485775</xdr:colOff>
      <xdr:row>12</xdr:row>
      <xdr:rowOff>47625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574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28575</xdr:rowOff>
    </xdr:from>
    <xdr:to>
      <xdr:col>1</xdr:col>
      <xdr:colOff>485775</xdr:colOff>
      <xdr:row>13</xdr:row>
      <xdr:rowOff>76200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5742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485775</xdr:colOff>
      <xdr:row>14</xdr:row>
      <xdr:rowOff>47625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003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485775</xdr:colOff>
      <xdr:row>15</xdr:row>
      <xdr:rowOff>47625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5717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485775</xdr:colOff>
      <xdr:row>16</xdr:row>
      <xdr:rowOff>47625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7432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485775</xdr:colOff>
      <xdr:row>17</xdr:row>
      <xdr:rowOff>47625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914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485775</xdr:colOff>
      <xdr:row>18</xdr:row>
      <xdr:rowOff>47625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0861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485775</xdr:colOff>
      <xdr:row>19</xdr:row>
      <xdr:rowOff>47625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2575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485775</xdr:colOff>
      <xdr:row>20</xdr:row>
      <xdr:rowOff>47625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4290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485775</xdr:colOff>
      <xdr:row>21</xdr:row>
      <xdr:rowOff>47625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6004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485775</xdr:colOff>
      <xdr:row>22</xdr:row>
      <xdr:rowOff>47625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7719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485775</xdr:colOff>
      <xdr:row>23</xdr:row>
      <xdr:rowOff>47625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9433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485775</xdr:colOff>
      <xdr:row>24</xdr:row>
      <xdr:rowOff>47625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1148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485775</xdr:colOff>
      <xdr:row>25</xdr:row>
      <xdr:rowOff>47625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2862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485775</xdr:colOff>
      <xdr:row>26</xdr:row>
      <xdr:rowOff>47625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4577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485775</xdr:colOff>
      <xdr:row>27</xdr:row>
      <xdr:rowOff>47625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6291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485775</xdr:colOff>
      <xdr:row>28</xdr:row>
      <xdr:rowOff>47625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8006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485775</xdr:colOff>
      <xdr:row>29</xdr:row>
      <xdr:rowOff>47625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9720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485775</xdr:colOff>
      <xdr:row>30</xdr:row>
      <xdr:rowOff>47625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1435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485775</xdr:colOff>
      <xdr:row>31</xdr:row>
      <xdr:rowOff>47625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3149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485775</xdr:colOff>
      <xdr:row>32</xdr:row>
      <xdr:rowOff>47625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4864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485775</xdr:colOff>
      <xdr:row>33</xdr:row>
      <xdr:rowOff>47625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6578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485775</xdr:colOff>
      <xdr:row>34</xdr:row>
      <xdr:rowOff>47625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8293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485775</xdr:colOff>
      <xdr:row>36</xdr:row>
      <xdr:rowOff>47625</xdr:rowOff>
    </xdr:to>
    <xdr:pic>
      <xdr:nvPicPr>
        <xdr:cNvPr id="7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1722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485775</xdr:colOff>
      <xdr:row>37</xdr:row>
      <xdr:rowOff>47625</xdr:rowOff>
    </xdr:to>
    <xdr:pic>
      <xdr:nvPicPr>
        <xdr:cNvPr id="8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343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485775</xdr:colOff>
      <xdr:row>39</xdr:row>
      <xdr:rowOff>47625</xdr:rowOff>
    </xdr:to>
    <xdr:pic>
      <xdr:nvPicPr>
        <xdr:cNvPr id="8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6865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485775</xdr:colOff>
      <xdr:row>40</xdr:row>
      <xdr:rowOff>47625</xdr:rowOff>
    </xdr:to>
    <xdr:pic>
      <xdr:nvPicPr>
        <xdr:cNvPr id="8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8580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485775</xdr:colOff>
      <xdr:row>41</xdr:row>
      <xdr:rowOff>47625</xdr:rowOff>
    </xdr:to>
    <xdr:pic>
      <xdr:nvPicPr>
        <xdr:cNvPr id="8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0294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485775</xdr:colOff>
      <xdr:row>42</xdr:row>
      <xdr:rowOff>47625</xdr:rowOff>
    </xdr:to>
    <xdr:pic>
      <xdr:nvPicPr>
        <xdr:cNvPr id="8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2009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485775</xdr:colOff>
      <xdr:row>43</xdr:row>
      <xdr:rowOff>47625</xdr:rowOff>
    </xdr:to>
    <xdr:pic>
      <xdr:nvPicPr>
        <xdr:cNvPr id="8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3723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485775</xdr:colOff>
      <xdr:row>44</xdr:row>
      <xdr:rowOff>47625</xdr:rowOff>
    </xdr:to>
    <xdr:pic>
      <xdr:nvPicPr>
        <xdr:cNvPr id="8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5438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485775</xdr:colOff>
      <xdr:row>45</xdr:row>
      <xdr:rowOff>47625</xdr:rowOff>
    </xdr:to>
    <xdr:pic>
      <xdr:nvPicPr>
        <xdr:cNvPr id="8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7152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485775</xdr:colOff>
      <xdr:row>46</xdr:row>
      <xdr:rowOff>47625</xdr:rowOff>
    </xdr:to>
    <xdr:pic>
      <xdr:nvPicPr>
        <xdr:cNvPr id="88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8867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485775</xdr:colOff>
      <xdr:row>47</xdr:row>
      <xdr:rowOff>47625</xdr:rowOff>
    </xdr:to>
    <xdr:pic>
      <xdr:nvPicPr>
        <xdr:cNvPr id="89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0581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485775</xdr:colOff>
      <xdr:row>48</xdr:row>
      <xdr:rowOff>47625</xdr:rowOff>
    </xdr:to>
    <xdr:pic>
      <xdr:nvPicPr>
        <xdr:cNvPr id="9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2296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485775</xdr:colOff>
      <xdr:row>49</xdr:row>
      <xdr:rowOff>47625</xdr:rowOff>
    </xdr:to>
    <xdr:pic>
      <xdr:nvPicPr>
        <xdr:cNvPr id="9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4010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485775</xdr:colOff>
      <xdr:row>50</xdr:row>
      <xdr:rowOff>47625</xdr:rowOff>
    </xdr:to>
    <xdr:pic>
      <xdr:nvPicPr>
        <xdr:cNvPr id="9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5725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485775</xdr:colOff>
      <xdr:row>51</xdr:row>
      <xdr:rowOff>47625</xdr:rowOff>
    </xdr:to>
    <xdr:pic>
      <xdr:nvPicPr>
        <xdr:cNvPr id="9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7439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485775</xdr:colOff>
      <xdr:row>30</xdr:row>
      <xdr:rowOff>47625</xdr:rowOff>
    </xdr:to>
    <xdr:pic>
      <xdr:nvPicPr>
        <xdr:cNvPr id="9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1435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485775</xdr:colOff>
      <xdr:row>31</xdr:row>
      <xdr:rowOff>47625</xdr:rowOff>
    </xdr:to>
    <xdr:pic>
      <xdr:nvPicPr>
        <xdr:cNvPr id="9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3149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485775</xdr:colOff>
      <xdr:row>32</xdr:row>
      <xdr:rowOff>47625</xdr:rowOff>
    </xdr:to>
    <xdr:pic>
      <xdr:nvPicPr>
        <xdr:cNvPr id="9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4864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485775</xdr:colOff>
      <xdr:row>33</xdr:row>
      <xdr:rowOff>47625</xdr:rowOff>
    </xdr:to>
    <xdr:pic>
      <xdr:nvPicPr>
        <xdr:cNvPr id="9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6578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485775</xdr:colOff>
      <xdr:row>34</xdr:row>
      <xdr:rowOff>47625</xdr:rowOff>
    </xdr:to>
    <xdr:pic>
      <xdr:nvPicPr>
        <xdr:cNvPr id="9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8293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485775</xdr:colOff>
      <xdr:row>41</xdr:row>
      <xdr:rowOff>47625</xdr:rowOff>
    </xdr:to>
    <xdr:pic>
      <xdr:nvPicPr>
        <xdr:cNvPr id="9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0294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485775</xdr:colOff>
      <xdr:row>42</xdr:row>
      <xdr:rowOff>47625</xdr:rowOff>
    </xdr:to>
    <xdr:pic>
      <xdr:nvPicPr>
        <xdr:cNvPr id="10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2009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485775</xdr:colOff>
      <xdr:row>43</xdr:row>
      <xdr:rowOff>47625</xdr:rowOff>
    </xdr:to>
    <xdr:pic>
      <xdr:nvPicPr>
        <xdr:cNvPr id="10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3723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485775</xdr:colOff>
      <xdr:row>44</xdr:row>
      <xdr:rowOff>47625</xdr:rowOff>
    </xdr:to>
    <xdr:pic>
      <xdr:nvPicPr>
        <xdr:cNvPr id="10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5438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485775</xdr:colOff>
      <xdr:row>45</xdr:row>
      <xdr:rowOff>47625</xdr:rowOff>
    </xdr:to>
    <xdr:pic>
      <xdr:nvPicPr>
        <xdr:cNvPr id="10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7152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485775</xdr:colOff>
      <xdr:row>46</xdr:row>
      <xdr:rowOff>47625</xdr:rowOff>
    </xdr:to>
    <xdr:pic>
      <xdr:nvPicPr>
        <xdr:cNvPr id="10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8867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485775</xdr:colOff>
      <xdr:row>47</xdr:row>
      <xdr:rowOff>47625</xdr:rowOff>
    </xdr:to>
    <xdr:pic>
      <xdr:nvPicPr>
        <xdr:cNvPr id="10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0581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485775</xdr:colOff>
      <xdr:row>48</xdr:row>
      <xdr:rowOff>47625</xdr:rowOff>
    </xdr:to>
    <xdr:pic>
      <xdr:nvPicPr>
        <xdr:cNvPr id="10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2296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485775</xdr:colOff>
      <xdr:row>49</xdr:row>
      <xdr:rowOff>47625</xdr:rowOff>
    </xdr:to>
    <xdr:pic>
      <xdr:nvPicPr>
        <xdr:cNvPr id="10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4010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485775</xdr:colOff>
      <xdr:row>50</xdr:row>
      <xdr:rowOff>47625</xdr:rowOff>
    </xdr:to>
    <xdr:pic>
      <xdr:nvPicPr>
        <xdr:cNvPr id="10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57250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485775</xdr:colOff>
      <xdr:row>51</xdr:row>
      <xdr:rowOff>47625</xdr:rowOff>
    </xdr:to>
    <xdr:pic>
      <xdr:nvPicPr>
        <xdr:cNvPr id="10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7439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8</xdr:col>
      <xdr:colOff>304800</xdr:colOff>
      <xdr:row>35</xdr:row>
      <xdr:rowOff>123825</xdr:rowOff>
    </xdr:to>
    <xdr:pic>
      <xdr:nvPicPr>
        <xdr:cNvPr id="1" name="Picture 2" descr="image de contrôle nue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47700"/>
          <a:ext cx="4876800" cy="51435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2</xdr:col>
      <xdr:colOff>704850</xdr:colOff>
      <xdr:row>16</xdr:row>
      <xdr:rowOff>114300</xdr:rowOff>
    </xdr:from>
    <xdr:to>
      <xdr:col>4</xdr:col>
      <xdr:colOff>609600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228850" y="2705100"/>
          <a:ext cx="14287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11</xdr:row>
      <xdr:rowOff>85725</xdr:rowOff>
    </xdr:from>
    <xdr:to>
      <xdr:col>7</xdr:col>
      <xdr:colOff>476250</xdr:colOff>
      <xdr:row>11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4210050" y="1866900"/>
          <a:ext cx="1600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66675</xdr:rowOff>
    </xdr:from>
    <xdr:to>
      <xdr:col>5</xdr:col>
      <xdr:colOff>104775</xdr:colOff>
      <xdr:row>12</xdr:row>
      <xdr:rowOff>114300</xdr:rowOff>
    </xdr:to>
    <xdr:sp>
      <xdr:nvSpPr>
        <xdr:cNvPr id="4" name="Line 5"/>
        <xdr:cNvSpPr>
          <a:spLocks/>
        </xdr:cNvSpPr>
      </xdr:nvSpPr>
      <xdr:spPr>
        <a:xfrm>
          <a:off x="2009775" y="1524000"/>
          <a:ext cx="19050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22</xdr:row>
      <xdr:rowOff>0</xdr:rowOff>
    </xdr:from>
    <xdr:to>
      <xdr:col>7</xdr:col>
      <xdr:colOff>600075</xdr:colOff>
      <xdr:row>26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4133850" y="3562350"/>
          <a:ext cx="1800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7</xdr:col>
      <xdr:colOff>590550</xdr:colOff>
      <xdr:row>26</xdr:row>
      <xdr:rowOff>123825</xdr:rowOff>
    </xdr:to>
    <xdr:sp>
      <xdr:nvSpPr>
        <xdr:cNvPr id="6" name="Line 7"/>
        <xdr:cNvSpPr>
          <a:spLocks/>
        </xdr:cNvSpPr>
      </xdr:nvSpPr>
      <xdr:spPr>
        <a:xfrm flipH="1">
          <a:off x="3543300" y="3552825"/>
          <a:ext cx="23812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114300</xdr:rowOff>
    </xdr:from>
    <xdr:to>
      <xdr:col>8</xdr:col>
      <xdr:colOff>533400</xdr:colOff>
      <xdr:row>21</xdr:row>
      <xdr:rowOff>19050</xdr:rowOff>
    </xdr:to>
    <xdr:sp>
      <xdr:nvSpPr>
        <xdr:cNvPr id="7" name="Line 8"/>
        <xdr:cNvSpPr>
          <a:spLocks/>
        </xdr:cNvSpPr>
      </xdr:nvSpPr>
      <xdr:spPr>
        <a:xfrm flipH="1">
          <a:off x="4648200" y="2705100"/>
          <a:ext cx="1981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</xdr:row>
      <xdr:rowOff>9525</xdr:rowOff>
    </xdr:from>
    <xdr:to>
      <xdr:col>4</xdr:col>
      <xdr:colOff>447675</xdr:colOff>
      <xdr:row>22</xdr:row>
      <xdr:rowOff>142875</xdr:rowOff>
    </xdr:to>
    <xdr:sp>
      <xdr:nvSpPr>
        <xdr:cNvPr id="8" name="Line 9"/>
        <xdr:cNvSpPr>
          <a:spLocks/>
        </xdr:cNvSpPr>
      </xdr:nvSpPr>
      <xdr:spPr>
        <a:xfrm flipV="1">
          <a:off x="1057275" y="3086100"/>
          <a:ext cx="2438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</xdr:row>
      <xdr:rowOff>114300</xdr:rowOff>
    </xdr:from>
    <xdr:to>
      <xdr:col>2</xdr:col>
      <xdr:colOff>447675</xdr:colOff>
      <xdr:row>10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409700" y="1409700"/>
          <a:ext cx="561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</a:t>
          </a:r>
        </a:p>
      </xdr:txBody>
    </xdr:sp>
    <xdr:clientData/>
  </xdr:twoCellAnchor>
  <xdr:twoCellAnchor>
    <xdr:from>
      <xdr:col>7</xdr:col>
      <xdr:colOff>533400</xdr:colOff>
      <xdr:row>10</xdr:row>
      <xdr:rowOff>95250</xdr:rowOff>
    </xdr:from>
    <xdr:to>
      <xdr:col>9</xdr:col>
      <xdr:colOff>47625</xdr:colOff>
      <xdr:row>12</xdr:row>
      <xdr:rowOff>114300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867400" y="1714500"/>
          <a:ext cx="1038225" cy="342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counter</a:t>
          </a:r>
        </a:p>
      </xdr:txBody>
    </xdr:sp>
    <xdr:clientData/>
  </xdr:twoCellAnchor>
  <xdr:twoCellAnchor>
    <xdr:from>
      <xdr:col>1</xdr:col>
      <xdr:colOff>561975</xdr:colOff>
      <xdr:row>15</xdr:row>
      <xdr:rowOff>114300</xdr:rowOff>
    </xdr:from>
    <xdr:to>
      <xdr:col>3</xdr:col>
      <xdr:colOff>0</xdr:colOff>
      <xdr:row>18</xdr:row>
      <xdr:rowOff>9525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323975" y="2543175"/>
          <a:ext cx="962025" cy="3810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crossbar</a:t>
          </a:r>
        </a:p>
      </xdr:txBody>
    </xdr:sp>
    <xdr:clientData/>
  </xdr:twoCellAnchor>
  <xdr:twoCellAnchor>
    <xdr:from>
      <xdr:col>8</xdr:col>
      <xdr:colOff>571500</xdr:colOff>
      <xdr:row>15</xdr:row>
      <xdr:rowOff>76200</xdr:rowOff>
    </xdr:from>
    <xdr:to>
      <xdr:col>9</xdr:col>
      <xdr:colOff>485775</xdr:colOff>
      <xdr:row>17</xdr:row>
      <xdr:rowOff>95250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6667500" y="2505075"/>
          <a:ext cx="676275" cy="3429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dash</a:t>
          </a:r>
        </a:p>
      </xdr:txBody>
    </xdr:sp>
    <xdr:clientData/>
  </xdr:twoCellAnchor>
  <xdr:twoCellAnchor>
    <xdr:from>
      <xdr:col>7</xdr:col>
      <xdr:colOff>638175</xdr:colOff>
      <xdr:row>20</xdr:row>
      <xdr:rowOff>123825</xdr:rowOff>
    </xdr:from>
    <xdr:to>
      <xdr:col>8</xdr:col>
      <xdr:colOff>638175</xdr:colOff>
      <xdr:row>22</xdr:row>
      <xdr:rowOff>114300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5972175" y="3362325"/>
          <a:ext cx="762000" cy="3143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tails</a:t>
          </a:r>
        </a:p>
      </xdr:txBody>
    </xdr:sp>
    <xdr:clientData/>
  </xdr:twoCellAnchor>
  <xdr:twoCellAnchor>
    <xdr:from>
      <xdr:col>0</xdr:col>
      <xdr:colOff>323850</xdr:colOff>
      <xdr:row>21</xdr:row>
      <xdr:rowOff>114300</xdr:rowOff>
    </xdr:from>
    <xdr:to>
      <xdr:col>1</xdr:col>
      <xdr:colOff>447675</xdr:colOff>
      <xdr:row>24</xdr:row>
      <xdr:rowOff>19050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323850" y="3514725"/>
          <a:ext cx="885825" cy="3905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swash</a:t>
          </a:r>
        </a:p>
      </xdr:txBody>
    </xdr:sp>
    <xdr:clientData/>
  </xdr:twoCellAnchor>
  <xdr:twoCellAnchor>
    <xdr:from>
      <xdr:col>2</xdr:col>
      <xdr:colOff>533400</xdr:colOff>
      <xdr:row>6</xdr:row>
      <xdr:rowOff>9525</xdr:rowOff>
    </xdr:from>
    <xdr:to>
      <xdr:col>3</xdr:col>
      <xdr:colOff>76200</xdr:colOff>
      <xdr:row>7</xdr:row>
      <xdr:rowOff>9525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2057400" y="981075"/>
          <a:ext cx="304800" cy="16192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142875</xdr:colOff>
      <xdr:row>7</xdr:row>
      <xdr:rowOff>38100</xdr:rowOff>
    </xdr:from>
    <xdr:to>
      <xdr:col>3</xdr:col>
      <xdr:colOff>304800</xdr:colOff>
      <xdr:row>8</xdr:row>
      <xdr:rowOff>19050</xdr:rowOff>
    </xdr:to>
    <xdr:sp>
      <xdr:nvSpPr>
        <xdr:cNvPr id="16" name="Line 17"/>
        <xdr:cNvSpPr>
          <a:spLocks/>
        </xdr:cNvSpPr>
      </xdr:nvSpPr>
      <xdr:spPr>
        <a:xfrm>
          <a:off x="2428875" y="117157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8</xdr:row>
      <xdr:rowOff>38100</xdr:rowOff>
    </xdr:from>
    <xdr:to>
      <xdr:col>4</xdr:col>
      <xdr:colOff>352425</xdr:colOff>
      <xdr:row>8</xdr:row>
      <xdr:rowOff>47625</xdr:rowOff>
    </xdr:to>
    <xdr:sp>
      <xdr:nvSpPr>
        <xdr:cNvPr id="17" name="Line 18"/>
        <xdr:cNvSpPr>
          <a:spLocks/>
        </xdr:cNvSpPr>
      </xdr:nvSpPr>
      <xdr:spPr>
        <a:xfrm flipV="1">
          <a:off x="2057400" y="1333500"/>
          <a:ext cx="13430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47625</xdr:rowOff>
    </xdr:from>
    <xdr:to>
      <xdr:col>7</xdr:col>
      <xdr:colOff>238125</xdr:colOff>
      <xdr:row>7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4724400" y="1181100"/>
          <a:ext cx="847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6</xdr:row>
      <xdr:rowOff>85725</xdr:rowOff>
    </xdr:from>
    <xdr:to>
      <xdr:col>7</xdr:col>
      <xdr:colOff>742950</xdr:colOff>
      <xdr:row>7</xdr:row>
      <xdr:rowOff>104775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5753100" y="1057275"/>
          <a:ext cx="323850" cy="18097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123825</xdr:colOff>
      <xdr:row>6</xdr:row>
      <xdr:rowOff>133350</xdr:rowOff>
    </xdr:from>
    <xdr:to>
      <xdr:col>7</xdr:col>
      <xdr:colOff>390525</xdr:colOff>
      <xdr:row>7</xdr:row>
      <xdr:rowOff>28575</xdr:rowOff>
    </xdr:to>
    <xdr:sp>
      <xdr:nvSpPr>
        <xdr:cNvPr id="20" name="Line 21"/>
        <xdr:cNvSpPr>
          <a:spLocks/>
        </xdr:cNvSpPr>
      </xdr:nvSpPr>
      <xdr:spPr>
        <a:xfrm flipH="1">
          <a:off x="5457825" y="1104900"/>
          <a:ext cx="266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38100</xdr:rowOff>
    </xdr:from>
    <xdr:to>
      <xdr:col>4</xdr:col>
      <xdr:colOff>266700</xdr:colOff>
      <xdr:row>6</xdr:row>
      <xdr:rowOff>57150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3095625" y="847725"/>
          <a:ext cx="219075" cy="18097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295275</xdr:colOff>
      <xdr:row>6</xdr:row>
      <xdr:rowOff>0</xdr:rowOff>
    </xdr:from>
    <xdr:to>
      <xdr:col>4</xdr:col>
      <xdr:colOff>523875</xdr:colOff>
      <xdr:row>6</xdr:row>
      <xdr:rowOff>28575</xdr:rowOff>
    </xdr:to>
    <xdr:sp>
      <xdr:nvSpPr>
        <xdr:cNvPr id="22" name="Line 23"/>
        <xdr:cNvSpPr>
          <a:spLocks/>
        </xdr:cNvSpPr>
      </xdr:nvSpPr>
      <xdr:spPr>
        <a:xfrm>
          <a:off x="3343275" y="971550"/>
          <a:ext cx="2286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</xdr:row>
      <xdr:rowOff>85725</xdr:rowOff>
    </xdr:from>
    <xdr:to>
      <xdr:col>5</xdr:col>
      <xdr:colOff>504825</xdr:colOff>
      <xdr:row>4</xdr:row>
      <xdr:rowOff>114300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4029075" y="571500"/>
          <a:ext cx="285750" cy="190500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523875</xdr:colOff>
      <xdr:row>4</xdr:row>
      <xdr:rowOff>123825</xdr:rowOff>
    </xdr:from>
    <xdr:to>
      <xdr:col>5</xdr:col>
      <xdr:colOff>571500</xdr:colOff>
      <xdr:row>5</xdr:row>
      <xdr:rowOff>95250</xdr:rowOff>
    </xdr:to>
    <xdr:sp>
      <xdr:nvSpPr>
        <xdr:cNvPr id="24" name="Line 25"/>
        <xdr:cNvSpPr>
          <a:spLocks/>
        </xdr:cNvSpPr>
      </xdr:nvSpPr>
      <xdr:spPr>
        <a:xfrm>
          <a:off x="4333875" y="771525"/>
          <a:ext cx="476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142875</xdr:rowOff>
    </xdr:from>
    <xdr:to>
      <xdr:col>6</xdr:col>
      <xdr:colOff>600075</xdr:colOff>
      <xdr:row>9</xdr:row>
      <xdr:rowOff>19050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4819650" y="1276350"/>
          <a:ext cx="352425" cy="20002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5</xdr:col>
      <xdr:colOff>647700</xdr:colOff>
      <xdr:row>8</xdr:row>
      <xdr:rowOff>76200</xdr:rowOff>
    </xdr:from>
    <xdr:to>
      <xdr:col>6</xdr:col>
      <xdr:colOff>228600</xdr:colOff>
      <xdr:row>8</xdr:row>
      <xdr:rowOff>85725</xdr:rowOff>
    </xdr:to>
    <xdr:sp>
      <xdr:nvSpPr>
        <xdr:cNvPr id="26" name="Line 27"/>
        <xdr:cNvSpPr>
          <a:spLocks/>
        </xdr:cNvSpPr>
      </xdr:nvSpPr>
      <xdr:spPr>
        <a:xfrm flipH="1">
          <a:off x="4457700" y="1371600"/>
          <a:ext cx="34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17</xdr:row>
      <xdr:rowOff>76200</xdr:rowOff>
    </xdr:from>
    <xdr:to>
      <xdr:col>7</xdr:col>
      <xdr:colOff>104775</xdr:colOff>
      <xdr:row>18</xdr:row>
      <xdr:rowOff>114300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5172075" y="2828925"/>
          <a:ext cx="266700" cy="20002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266700</xdr:colOff>
      <xdr:row>17</xdr:row>
      <xdr:rowOff>38100</xdr:rowOff>
    </xdr:from>
    <xdr:to>
      <xdr:col>6</xdr:col>
      <xdr:colOff>533400</xdr:colOff>
      <xdr:row>17</xdr:row>
      <xdr:rowOff>95250</xdr:rowOff>
    </xdr:to>
    <xdr:sp>
      <xdr:nvSpPr>
        <xdr:cNvPr id="28" name="Line 29"/>
        <xdr:cNvSpPr>
          <a:spLocks/>
        </xdr:cNvSpPr>
      </xdr:nvSpPr>
      <xdr:spPr>
        <a:xfrm flipH="1" flipV="1">
          <a:off x="4838700" y="2790825"/>
          <a:ext cx="266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114300</xdr:rowOff>
    </xdr:from>
    <xdr:to>
      <xdr:col>7</xdr:col>
      <xdr:colOff>19050</xdr:colOff>
      <xdr:row>16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5076825" y="2381250"/>
          <a:ext cx="276225" cy="209550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638175</xdr:colOff>
      <xdr:row>15</xdr:row>
      <xdr:rowOff>142875</xdr:rowOff>
    </xdr:from>
    <xdr:to>
      <xdr:col>6</xdr:col>
      <xdr:colOff>447675</xdr:colOff>
      <xdr:row>17</xdr:row>
      <xdr:rowOff>47625</xdr:rowOff>
    </xdr:to>
    <xdr:sp>
      <xdr:nvSpPr>
        <xdr:cNvPr id="30" name="Line 31"/>
        <xdr:cNvSpPr>
          <a:spLocks/>
        </xdr:cNvSpPr>
      </xdr:nvSpPr>
      <xdr:spPr>
        <a:xfrm flipH="1">
          <a:off x="4448175" y="2571750"/>
          <a:ext cx="571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19</xdr:row>
      <xdr:rowOff>76200</xdr:rowOff>
    </xdr:from>
    <xdr:to>
      <xdr:col>6</xdr:col>
      <xdr:colOff>542925</xdr:colOff>
      <xdr:row>20</xdr:row>
      <xdr:rowOff>85725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4867275" y="3152775"/>
          <a:ext cx="247650" cy="171450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5</xdr:col>
      <xdr:colOff>638175</xdr:colOff>
      <xdr:row>19</xdr:row>
      <xdr:rowOff>123825</xdr:rowOff>
    </xdr:from>
    <xdr:to>
      <xdr:col>6</xdr:col>
      <xdr:colOff>257175</xdr:colOff>
      <xdr:row>20</xdr:row>
      <xdr:rowOff>0</xdr:rowOff>
    </xdr:to>
    <xdr:sp>
      <xdr:nvSpPr>
        <xdr:cNvPr id="32" name="Line 33"/>
        <xdr:cNvSpPr>
          <a:spLocks/>
        </xdr:cNvSpPr>
      </xdr:nvSpPr>
      <xdr:spPr>
        <a:xfrm flipH="1">
          <a:off x="4448175" y="3200400"/>
          <a:ext cx="381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13</xdr:row>
      <xdr:rowOff>19050</xdr:rowOff>
    </xdr:from>
    <xdr:to>
      <xdr:col>5</xdr:col>
      <xdr:colOff>704850</xdr:colOff>
      <xdr:row>14</xdr:row>
      <xdr:rowOff>66675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4295775" y="2124075"/>
          <a:ext cx="219075" cy="209550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5</xdr:col>
      <xdr:colOff>304800</xdr:colOff>
      <xdr:row>14</xdr:row>
      <xdr:rowOff>114300</xdr:rowOff>
    </xdr:from>
    <xdr:to>
      <xdr:col>5</xdr:col>
      <xdr:colOff>476250</xdr:colOff>
      <xdr:row>16</xdr:row>
      <xdr:rowOff>57150</xdr:rowOff>
    </xdr:to>
    <xdr:sp>
      <xdr:nvSpPr>
        <xdr:cNvPr id="34" name="Line 35"/>
        <xdr:cNvSpPr>
          <a:spLocks/>
        </xdr:cNvSpPr>
      </xdr:nvSpPr>
      <xdr:spPr>
        <a:xfrm flipH="1">
          <a:off x="4114800" y="2381250"/>
          <a:ext cx="171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22</xdr:row>
      <xdr:rowOff>9525</xdr:rowOff>
    </xdr:from>
    <xdr:to>
      <xdr:col>6</xdr:col>
      <xdr:colOff>152400</xdr:colOff>
      <xdr:row>23</xdr:row>
      <xdr:rowOff>28575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4476750" y="3571875"/>
          <a:ext cx="247650" cy="18097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5</xdr:col>
      <xdr:colOff>657225</xdr:colOff>
      <xdr:row>21</xdr:row>
      <xdr:rowOff>152400</xdr:rowOff>
    </xdr:from>
    <xdr:to>
      <xdr:col>5</xdr:col>
      <xdr:colOff>657225</xdr:colOff>
      <xdr:row>21</xdr:row>
      <xdr:rowOff>152400</xdr:rowOff>
    </xdr:to>
    <xdr:sp>
      <xdr:nvSpPr>
        <xdr:cNvPr id="36" name="Line 37"/>
        <xdr:cNvSpPr>
          <a:spLocks/>
        </xdr:cNvSpPr>
      </xdr:nvSpPr>
      <xdr:spPr>
        <a:xfrm>
          <a:off x="446722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19</xdr:row>
      <xdr:rowOff>47625</xdr:rowOff>
    </xdr:from>
    <xdr:to>
      <xdr:col>5</xdr:col>
      <xdr:colOff>657225</xdr:colOff>
      <xdr:row>21</xdr:row>
      <xdr:rowOff>152400</xdr:rowOff>
    </xdr:to>
    <xdr:sp>
      <xdr:nvSpPr>
        <xdr:cNvPr id="37" name="Line 38"/>
        <xdr:cNvSpPr>
          <a:spLocks/>
        </xdr:cNvSpPr>
      </xdr:nvSpPr>
      <xdr:spPr>
        <a:xfrm flipH="1" flipV="1">
          <a:off x="4143375" y="3124200"/>
          <a:ext cx="323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28575</xdr:rowOff>
    </xdr:from>
    <xdr:to>
      <xdr:col>2</xdr:col>
      <xdr:colOff>742950</xdr:colOff>
      <xdr:row>31</xdr:row>
      <xdr:rowOff>104775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1190625" y="4400550"/>
          <a:ext cx="1076325" cy="723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 external points on tails</a:t>
          </a:r>
        </a:p>
      </xdr:txBody>
    </xdr:sp>
    <xdr:clientData/>
  </xdr:twoCellAnchor>
  <xdr:twoCellAnchor>
    <xdr:from>
      <xdr:col>3</xdr:col>
      <xdr:colOff>47625</xdr:colOff>
      <xdr:row>27</xdr:row>
      <xdr:rowOff>142875</xdr:rowOff>
    </xdr:from>
    <xdr:to>
      <xdr:col>4</xdr:col>
      <xdr:colOff>295275</xdr:colOff>
      <xdr:row>28</xdr:row>
      <xdr:rowOff>142875</xdr:rowOff>
    </xdr:to>
    <xdr:sp>
      <xdr:nvSpPr>
        <xdr:cNvPr id="39" name="Line 40"/>
        <xdr:cNvSpPr>
          <a:spLocks/>
        </xdr:cNvSpPr>
      </xdr:nvSpPr>
      <xdr:spPr>
        <a:xfrm flipV="1">
          <a:off x="2333625" y="4514850"/>
          <a:ext cx="1009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5</xdr:col>
      <xdr:colOff>533400</xdr:colOff>
      <xdr:row>29</xdr:row>
      <xdr:rowOff>19050</xdr:rowOff>
    </xdr:to>
    <xdr:sp>
      <xdr:nvSpPr>
        <xdr:cNvPr id="40" name="Line 41"/>
        <xdr:cNvSpPr>
          <a:spLocks/>
        </xdr:cNvSpPr>
      </xdr:nvSpPr>
      <xdr:spPr>
        <a:xfrm flipV="1">
          <a:off x="2295525" y="4533900"/>
          <a:ext cx="2047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31</xdr:row>
      <xdr:rowOff>9525</xdr:rowOff>
    </xdr:from>
    <xdr:to>
      <xdr:col>9</xdr:col>
      <xdr:colOff>542925</xdr:colOff>
      <xdr:row>34</xdr:row>
      <xdr:rowOff>66675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6477000" y="5029200"/>
          <a:ext cx="923925" cy="5429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tail endings</a:t>
          </a:r>
        </a:p>
      </xdr:txBody>
    </xdr:sp>
    <xdr:clientData/>
  </xdr:twoCellAnchor>
  <xdr:twoCellAnchor>
    <xdr:from>
      <xdr:col>5</xdr:col>
      <xdr:colOff>533400</xdr:colOff>
      <xdr:row>30</xdr:row>
      <xdr:rowOff>85725</xdr:rowOff>
    </xdr:from>
    <xdr:to>
      <xdr:col>8</xdr:col>
      <xdr:colOff>314325</xdr:colOff>
      <xdr:row>31</xdr:row>
      <xdr:rowOff>85725</xdr:rowOff>
    </xdr:to>
    <xdr:sp>
      <xdr:nvSpPr>
        <xdr:cNvPr id="42" name="Line 43"/>
        <xdr:cNvSpPr>
          <a:spLocks/>
        </xdr:cNvSpPr>
      </xdr:nvSpPr>
      <xdr:spPr>
        <a:xfrm flipH="1" flipV="1">
          <a:off x="4343400" y="4943475"/>
          <a:ext cx="2066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30</xdr:row>
      <xdr:rowOff>57150</xdr:rowOff>
    </xdr:from>
    <xdr:to>
      <xdr:col>8</xdr:col>
      <xdr:colOff>390525</xdr:colOff>
      <xdr:row>32</xdr:row>
      <xdr:rowOff>152400</xdr:rowOff>
    </xdr:to>
    <xdr:sp>
      <xdr:nvSpPr>
        <xdr:cNvPr id="43" name="Line 44"/>
        <xdr:cNvSpPr>
          <a:spLocks/>
        </xdr:cNvSpPr>
      </xdr:nvSpPr>
      <xdr:spPr>
        <a:xfrm flipH="1" flipV="1">
          <a:off x="3562350" y="4914900"/>
          <a:ext cx="2924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27</xdr:row>
      <xdr:rowOff>9525</xdr:rowOff>
    </xdr:from>
    <xdr:to>
      <xdr:col>6</xdr:col>
      <xdr:colOff>466725</xdr:colOff>
      <xdr:row>28</xdr:row>
      <xdr:rowOff>28575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4781550" y="4381500"/>
          <a:ext cx="257175" cy="18097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5</xdr:col>
      <xdr:colOff>590550</xdr:colOff>
      <xdr:row>27</xdr:row>
      <xdr:rowOff>114300</xdr:rowOff>
    </xdr:from>
    <xdr:to>
      <xdr:col>6</xdr:col>
      <xdr:colOff>161925</xdr:colOff>
      <xdr:row>28</xdr:row>
      <xdr:rowOff>0</xdr:rowOff>
    </xdr:to>
    <xdr:sp>
      <xdr:nvSpPr>
        <xdr:cNvPr id="45" name="Line 46"/>
        <xdr:cNvSpPr>
          <a:spLocks/>
        </xdr:cNvSpPr>
      </xdr:nvSpPr>
      <xdr:spPr>
        <a:xfrm flipH="1">
          <a:off x="4400550" y="4486275"/>
          <a:ext cx="333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33</xdr:row>
      <xdr:rowOff>0</xdr:rowOff>
    </xdr:from>
    <xdr:to>
      <xdr:col>6</xdr:col>
      <xdr:colOff>104775</xdr:colOff>
      <xdr:row>34</xdr:row>
      <xdr:rowOff>19050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4410075" y="5343525"/>
          <a:ext cx="266700" cy="18097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5</xdr:col>
      <xdr:colOff>504825</xdr:colOff>
      <xdr:row>30</xdr:row>
      <xdr:rowOff>104775</xdr:rowOff>
    </xdr:from>
    <xdr:to>
      <xdr:col>5</xdr:col>
      <xdr:colOff>600075</xdr:colOff>
      <xdr:row>32</xdr:row>
      <xdr:rowOff>142875</xdr:rowOff>
    </xdr:to>
    <xdr:sp>
      <xdr:nvSpPr>
        <xdr:cNvPr id="47" name="Line 48"/>
        <xdr:cNvSpPr>
          <a:spLocks/>
        </xdr:cNvSpPr>
      </xdr:nvSpPr>
      <xdr:spPr>
        <a:xfrm flipH="1" flipV="1">
          <a:off x="4314825" y="4962525"/>
          <a:ext cx="95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9525</xdr:rowOff>
    </xdr:from>
    <xdr:to>
      <xdr:col>4</xdr:col>
      <xdr:colOff>619125</xdr:colOff>
      <xdr:row>34</xdr:row>
      <xdr:rowOff>28575</xdr:rowOff>
    </xdr:to>
    <xdr:sp>
      <xdr:nvSpPr>
        <xdr:cNvPr id="48" name="Text Box 49"/>
        <xdr:cNvSpPr txBox="1">
          <a:spLocks noChangeArrowheads="1"/>
        </xdr:cNvSpPr>
      </xdr:nvSpPr>
      <xdr:spPr>
        <a:xfrm>
          <a:off x="3390900" y="5353050"/>
          <a:ext cx="276225" cy="18097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4</xdr:col>
      <xdr:colOff>466725</xdr:colOff>
      <xdr:row>30</xdr:row>
      <xdr:rowOff>76200</xdr:rowOff>
    </xdr:from>
    <xdr:to>
      <xdr:col>4</xdr:col>
      <xdr:colOff>485775</xdr:colOff>
      <xdr:row>33</xdr:row>
      <xdr:rowOff>0</xdr:rowOff>
    </xdr:to>
    <xdr:sp>
      <xdr:nvSpPr>
        <xdr:cNvPr id="49" name="Line 50"/>
        <xdr:cNvSpPr>
          <a:spLocks/>
        </xdr:cNvSpPr>
      </xdr:nvSpPr>
      <xdr:spPr>
        <a:xfrm flipV="1">
          <a:off x="3514725" y="4933950"/>
          <a:ext cx="19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30</xdr:row>
      <xdr:rowOff>57150</xdr:rowOff>
    </xdr:from>
    <xdr:to>
      <xdr:col>3</xdr:col>
      <xdr:colOff>685800</xdr:colOff>
      <xdr:row>31</xdr:row>
      <xdr:rowOff>57150</xdr:rowOff>
    </xdr:to>
    <xdr:sp>
      <xdr:nvSpPr>
        <xdr:cNvPr id="50" name="Text Box 51"/>
        <xdr:cNvSpPr txBox="1">
          <a:spLocks noChangeArrowheads="1"/>
        </xdr:cNvSpPr>
      </xdr:nvSpPr>
      <xdr:spPr>
        <a:xfrm>
          <a:off x="2724150" y="4914900"/>
          <a:ext cx="247650" cy="16192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704850</xdr:colOff>
      <xdr:row>27</xdr:row>
      <xdr:rowOff>133350</xdr:rowOff>
    </xdr:from>
    <xdr:to>
      <xdr:col>4</xdr:col>
      <xdr:colOff>333375</xdr:colOff>
      <xdr:row>30</xdr:row>
      <xdr:rowOff>76200</xdr:rowOff>
    </xdr:to>
    <xdr:sp>
      <xdr:nvSpPr>
        <xdr:cNvPr id="51" name="Line 52"/>
        <xdr:cNvSpPr>
          <a:spLocks/>
        </xdr:cNvSpPr>
      </xdr:nvSpPr>
      <xdr:spPr>
        <a:xfrm flipV="1">
          <a:off x="2990850" y="4505325"/>
          <a:ext cx="390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21</xdr:row>
      <xdr:rowOff>19050</xdr:rowOff>
    </xdr:from>
    <xdr:to>
      <xdr:col>4</xdr:col>
      <xdr:colOff>247650</xdr:colOff>
      <xdr:row>22</xdr:row>
      <xdr:rowOff>66675</xdr:rowOff>
    </xdr:to>
    <xdr:sp>
      <xdr:nvSpPr>
        <xdr:cNvPr id="52" name="Text Box 53"/>
        <xdr:cNvSpPr txBox="1">
          <a:spLocks noChangeArrowheads="1"/>
        </xdr:cNvSpPr>
      </xdr:nvSpPr>
      <xdr:spPr>
        <a:xfrm>
          <a:off x="3019425" y="3419475"/>
          <a:ext cx="276225" cy="209550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4</xdr:col>
      <xdr:colOff>257175</xdr:colOff>
      <xdr:row>18</xdr:row>
      <xdr:rowOff>85725</xdr:rowOff>
    </xdr:from>
    <xdr:to>
      <xdr:col>4</xdr:col>
      <xdr:colOff>714375</xdr:colOff>
      <xdr:row>21</xdr:row>
      <xdr:rowOff>28575</xdr:rowOff>
    </xdr:to>
    <xdr:sp>
      <xdr:nvSpPr>
        <xdr:cNvPr id="53" name="Line 54"/>
        <xdr:cNvSpPr>
          <a:spLocks/>
        </xdr:cNvSpPr>
      </xdr:nvSpPr>
      <xdr:spPr>
        <a:xfrm flipV="1">
          <a:off x="3305175" y="3000375"/>
          <a:ext cx="457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17</xdr:row>
      <xdr:rowOff>152400</xdr:rowOff>
    </xdr:from>
    <xdr:to>
      <xdr:col>3</xdr:col>
      <xdr:colOff>704850</xdr:colOff>
      <xdr:row>19</xdr:row>
      <xdr:rowOff>0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2733675" y="2905125"/>
          <a:ext cx="257175" cy="171450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3</xdr:col>
      <xdr:colOff>704850</xdr:colOff>
      <xdr:row>18</xdr:row>
      <xdr:rowOff>0</xdr:rowOff>
    </xdr:from>
    <xdr:to>
      <xdr:col>4</xdr:col>
      <xdr:colOff>400050</xdr:colOff>
      <xdr:row>18</xdr:row>
      <xdr:rowOff>9525</xdr:rowOff>
    </xdr:to>
    <xdr:sp>
      <xdr:nvSpPr>
        <xdr:cNvPr id="55" name="Line 56"/>
        <xdr:cNvSpPr>
          <a:spLocks/>
        </xdr:cNvSpPr>
      </xdr:nvSpPr>
      <xdr:spPr>
        <a:xfrm>
          <a:off x="2990850" y="291465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76200</xdr:rowOff>
    </xdr:from>
    <xdr:to>
      <xdr:col>4</xdr:col>
      <xdr:colOff>0</xdr:colOff>
      <xdr:row>15</xdr:row>
      <xdr:rowOff>95250</xdr:rowOff>
    </xdr:to>
    <xdr:sp>
      <xdr:nvSpPr>
        <xdr:cNvPr id="56" name="Text Box 57"/>
        <xdr:cNvSpPr txBox="1">
          <a:spLocks noChangeArrowheads="1"/>
        </xdr:cNvSpPr>
      </xdr:nvSpPr>
      <xdr:spPr>
        <a:xfrm>
          <a:off x="2771775" y="2343150"/>
          <a:ext cx="276225" cy="18097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4</xdr:col>
      <xdr:colOff>38100</xdr:colOff>
      <xdr:row>15</xdr:row>
      <xdr:rowOff>85725</xdr:rowOff>
    </xdr:from>
    <xdr:to>
      <xdr:col>4</xdr:col>
      <xdr:colOff>504825</xdr:colOff>
      <xdr:row>15</xdr:row>
      <xdr:rowOff>133350</xdr:rowOff>
    </xdr:to>
    <xdr:sp>
      <xdr:nvSpPr>
        <xdr:cNvPr id="57" name="Line 58"/>
        <xdr:cNvSpPr>
          <a:spLocks/>
        </xdr:cNvSpPr>
      </xdr:nvSpPr>
      <xdr:spPr>
        <a:xfrm flipV="1">
          <a:off x="3086100" y="2514600"/>
          <a:ext cx="466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133350</xdr:rowOff>
    </xdr:from>
    <xdr:to>
      <xdr:col>4</xdr:col>
      <xdr:colOff>457200</xdr:colOff>
      <xdr:row>12</xdr:row>
      <xdr:rowOff>142875</xdr:rowOff>
    </xdr:to>
    <xdr:sp>
      <xdr:nvSpPr>
        <xdr:cNvPr id="58" name="Text Box 59"/>
        <xdr:cNvSpPr txBox="1">
          <a:spLocks noChangeArrowheads="1"/>
        </xdr:cNvSpPr>
      </xdr:nvSpPr>
      <xdr:spPr>
        <a:xfrm>
          <a:off x="3267075" y="1914525"/>
          <a:ext cx="238125" cy="171450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4</xdr:col>
      <xdr:colOff>466725</xdr:colOff>
      <xdr:row>12</xdr:row>
      <xdr:rowOff>152400</xdr:rowOff>
    </xdr:from>
    <xdr:to>
      <xdr:col>4</xdr:col>
      <xdr:colOff>723900</xdr:colOff>
      <xdr:row>15</xdr:row>
      <xdr:rowOff>133350</xdr:rowOff>
    </xdr:to>
    <xdr:sp>
      <xdr:nvSpPr>
        <xdr:cNvPr id="59" name="Line 60"/>
        <xdr:cNvSpPr>
          <a:spLocks/>
        </xdr:cNvSpPr>
      </xdr:nvSpPr>
      <xdr:spPr>
        <a:xfrm>
          <a:off x="3514725" y="2095500"/>
          <a:ext cx="257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152400</xdr:rowOff>
    </xdr:from>
    <xdr:to>
      <xdr:col>5</xdr:col>
      <xdr:colOff>485775</xdr:colOff>
      <xdr:row>18</xdr:row>
      <xdr:rowOff>66675</xdr:rowOff>
    </xdr:to>
    <xdr:sp>
      <xdr:nvSpPr>
        <xdr:cNvPr id="60" name="Line 61"/>
        <xdr:cNvSpPr>
          <a:spLocks/>
        </xdr:cNvSpPr>
      </xdr:nvSpPr>
      <xdr:spPr>
        <a:xfrm>
          <a:off x="2305050" y="2743200"/>
          <a:ext cx="1990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8</xdr:row>
      <xdr:rowOff>85725</xdr:rowOff>
    </xdr:from>
    <xdr:to>
      <xdr:col>4</xdr:col>
      <xdr:colOff>76200</xdr:colOff>
      <xdr:row>9</xdr:row>
      <xdr:rowOff>104775</xdr:rowOff>
    </xdr:to>
    <xdr:sp>
      <xdr:nvSpPr>
        <xdr:cNvPr id="61" name="Text Box 62"/>
        <xdr:cNvSpPr txBox="1">
          <a:spLocks noChangeArrowheads="1"/>
        </xdr:cNvSpPr>
      </xdr:nvSpPr>
      <xdr:spPr>
        <a:xfrm>
          <a:off x="2857500" y="1381125"/>
          <a:ext cx="266700" cy="180975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95250</xdr:colOff>
      <xdr:row>8</xdr:row>
      <xdr:rowOff>38100</xdr:rowOff>
    </xdr:from>
    <xdr:to>
      <xdr:col>4</xdr:col>
      <xdr:colOff>390525</xdr:colOff>
      <xdr:row>8</xdr:row>
      <xdr:rowOff>85725</xdr:rowOff>
    </xdr:to>
    <xdr:sp>
      <xdr:nvSpPr>
        <xdr:cNvPr id="62" name="Line 63"/>
        <xdr:cNvSpPr>
          <a:spLocks/>
        </xdr:cNvSpPr>
      </xdr:nvSpPr>
      <xdr:spPr>
        <a:xfrm flipV="1">
          <a:off x="3143250" y="1333500"/>
          <a:ext cx="2952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152400</xdr:rowOff>
    </xdr:from>
    <xdr:to>
      <xdr:col>6</xdr:col>
      <xdr:colOff>561975</xdr:colOff>
      <xdr:row>5</xdr:row>
      <xdr:rowOff>19050</xdr:rowOff>
    </xdr:to>
    <xdr:sp>
      <xdr:nvSpPr>
        <xdr:cNvPr id="63" name="Text Box 64"/>
        <xdr:cNvSpPr txBox="1">
          <a:spLocks noChangeArrowheads="1"/>
        </xdr:cNvSpPr>
      </xdr:nvSpPr>
      <xdr:spPr>
        <a:xfrm>
          <a:off x="4895850" y="638175"/>
          <a:ext cx="238125" cy="190500"/>
        </a:xfrm>
        <a:prstGeom prst="rect">
          <a:avLst/>
        </a:prstGeom>
        <a:solidFill>
          <a:srgbClr val="A0FE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</xdr:col>
      <xdr:colOff>171450</xdr:colOff>
      <xdr:row>5</xdr:row>
      <xdr:rowOff>19050</xdr:rowOff>
    </xdr:from>
    <xdr:to>
      <xdr:col>6</xdr:col>
      <xdr:colOff>304800</xdr:colOff>
      <xdr:row>7</xdr:row>
      <xdr:rowOff>9525</xdr:rowOff>
    </xdr:to>
    <xdr:sp>
      <xdr:nvSpPr>
        <xdr:cNvPr id="64" name="Line 65"/>
        <xdr:cNvSpPr>
          <a:spLocks/>
        </xdr:cNvSpPr>
      </xdr:nvSpPr>
      <xdr:spPr>
        <a:xfrm flipH="1">
          <a:off x="4743450" y="828675"/>
          <a:ext cx="1333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5498"/>
  <sheetViews>
    <sheetView zoomScale="75" zoomScaleNormal="75" workbookViewId="0" topLeftCell="C1">
      <pane ySplit="3" topLeftCell="BM4" activePane="bottomLeft" state="frozen"/>
      <selection pane="topLeft" activeCell="A1" sqref="A1"/>
      <selection pane="bottomLeft" activeCell="H2" sqref="H2:J2"/>
    </sheetView>
  </sheetViews>
  <sheetFormatPr defaultColWidth="9.140625" defaultRowHeight="12.75"/>
  <cols>
    <col min="1" max="1" width="15.57421875" style="2" customWidth="1"/>
    <col min="2" max="2" width="19.140625" style="2" customWidth="1"/>
    <col min="3" max="3" width="22.421875" style="2" customWidth="1"/>
    <col min="4" max="4" width="13.00390625" style="2" customWidth="1"/>
    <col min="5" max="5" width="18.421875" style="2" customWidth="1"/>
    <col min="6" max="6" width="27.7109375" style="2" customWidth="1"/>
    <col min="7" max="7" width="26.8515625" style="2" customWidth="1"/>
    <col min="8" max="8" width="23.8515625" style="2" customWidth="1"/>
    <col min="9" max="10" width="21.00390625" style="2" customWidth="1"/>
    <col min="11" max="11" width="23.140625" style="2" customWidth="1"/>
    <col min="12" max="12" width="26.7109375" style="2" customWidth="1"/>
    <col min="13" max="13" width="20.8515625" style="2" customWidth="1"/>
    <col min="14" max="14" width="20.28125" style="2" customWidth="1"/>
    <col min="15" max="15" width="31.00390625" style="2" customWidth="1"/>
    <col min="16" max="16" width="22.7109375" style="2" customWidth="1"/>
    <col min="17" max="17" width="25.57421875" style="2" customWidth="1"/>
    <col min="18" max="18" width="26.57421875" style="2" customWidth="1"/>
    <col min="19" max="19" width="25.7109375" style="2" customWidth="1"/>
    <col min="20" max="20" width="29.57421875" style="2" customWidth="1"/>
    <col min="21" max="21" width="37.421875" style="2" customWidth="1"/>
    <col min="22" max="22" width="26.00390625" style="2" customWidth="1"/>
    <col min="23" max="23" width="24.28125" style="120" customWidth="1"/>
    <col min="24" max="24" width="24.28125" style="2" customWidth="1"/>
    <col min="25" max="25" width="24.28125" style="115" customWidth="1"/>
    <col min="26" max="26" width="33.140625" style="2" customWidth="1"/>
    <col min="27" max="27" width="6.00390625" style="2" customWidth="1"/>
    <col min="28" max="28" width="5.140625" style="2" customWidth="1"/>
    <col min="29" max="29" width="4.7109375" style="2" customWidth="1"/>
    <col min="30" max="30" width="4.8515625" style="2" customWidth="1"/>
    <col min="31" max="31" width="4.7109375" style="2" customWidth="1"/>
    <col min="32" max="32" width="4.8515625" style="2" customWidth="1"/>
    <col min="33" max="33" width="5.140625" style="2" customWidth="1"/>
    <col min="34" max="35" width="4.8515625" style="2" customWidth="1"/>
    <col min="36" max="36" width="5.421875" style="2" customWidth="1"/>
    <col min="37" max="38" width="4.8515625" style="2" customWidth="1"/>
    <col min="39" max="39" width="4.7109375" style="2" customWidth="1"/>
    <col min="40" max="40" width="5.140625" style="2" customWidth="1"/>
    <col min="41" max="41" width="4.8515625" style="2" customWidth="1"/>
    <col min="42" max="43" width="5.140625" style="2" customWidth="1"/>
    <col min="44" max="44" width="4.8515625" style="2" customWidth="1"/>
    <col min="45" max="46" width="5.7109375" style="2" customWidth="1"/>
    <col min="47" max="47" width="5.28125" style="2" customWidth="1"/>
    <col min="48" max="48" width="5.00390625" style="2" customWidth="1"/>
    <col min="49" max="49" width="5.140625" style="2" customWidth="1"/>
    <col min="50" max="50" width="5.28125" style="2" customWidth="1"/>
    <col min="51" max="51" width="5.421875" style="2" customWidth="1"/>
    <col min="52" max="52" width="5.7109375" style="2" customWidth="1"/>
    <col min="53" max="53" width="5.28125" style="2" customWidth="1"/>
    <col min="54" max="54" width="5.140625" style="2" customWidth="1"/>
    <col min="55" max="55" width="5.421875" style="2" customWidth="1"/>
    <col min="56" max="56" width="4.8515625" style="2" customWidth="1"/>
    <col min="57" max="57" width="5.140625" style="2" customWidth="1"/>
    <col min="58" max="59" width="4.8515625" style="2" customWidth="1"/>
    <col min="60" max="60" width="5.140625" style="2" customWidth="1"/>
    <col min="61" max="61" width="4.8515625" style="2" customWidth="1"/>
    <col min="62" max="62" width="4.7109375" style="2" customWidth="1"/>
    <col min="63" max="65" width="4.8515625" style="2" customWidth="1"/>
    <col min="66" max="66" width="5.140625" style="2" customWidth="1"/>
    <col min="67" max="67" width="40.28125" style="2" customWidth="1"/>
    <col min="68" max="68" width="37.8515625" style="2" customWidth="1"/>
    <col min="69" max="69" width="23.8515625" style="2" customWidth="1"/>
    <col min="70" max="70" width="23.28125" style="2" customWidth="1"/>
    <col min="71" max="71" width="23.57421875" style="2" customWidth="1"/>
    <col min="72" max="72" width="26.00390625" style="2" customWidth="1"/>
    <col min="73" max="73" width="26.28125" style="2" customWidth="1"/>
    <col min="74" max="74" width="26.57421875" style="2" customWidth="1"/>
    <col min="75" max="75" width="25.00390625" style="2" customWidth="1"/>
    <col min="76" max="76" width="22.421875" style="2" customWidth="1"/>
    <col min="77" max="77" width="22.8515625" style="2" customWidth="1"/>
    <col min="78" max="78" width="25.7109375" style="2" customWidth="1"/>
    <col min="79" max="79" width="23.7109375" style="2" customWidth="1"/>
    <col min="80" max="80" width="26.28125" style="2" customWidth="1"/>
    <col min="81" max="81" width="28.57421875" style="2" customWidth="1"/>
    <col min="82" max="82" width="24.00390625" style="2" customWidth="1"/>
    <col min="83" max="83" width="24.140625" style="2" customWidth="1"/>
    <col min="84" max="84" width="24.7109375" style="2" customWidth="1"/>
    <col min="85" max="85" width="17.00390625" style="2" customWidth="1"/>
    <col min="86" max="86" width="11.421875" style="2" customWidth="1"/>
    <col min="87" max="87" width="46.00390625" style="2" bestFit="1" customWidth="1"/>
    <col min="88" max="88" width="49.140625" style="2" bestFit="1" customWidth="1"/>
    <col min="89" max="16384" width="11.421875" style="2" customWidth="1"/>
  </cols>
  <sheetData>
    <row r="1" spans="4:146" ht="26.25" thickBot="1">
      <c r="D1" s="114"/>
      <c r="E1" s="215" t="s">
        <v>29</v>
      </c>
      <c r="F1" s="216"/>
      <c r="G1" s="217"/>
      <c r="H1" s="218" t="s">
        <v>37</v>
      </c>
      <c r="I1" s="219"/>
      <c r="J1" s="220"/>
      <c r="K1" s="208" t="s">
        <v>41</v>
      </c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Z1" t="s">
        <v>0</v>
      </c>
      <c r="AA1" s="233" t="s">
        <v>58</v>
      </c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5"/>
      <c r="AU1" s="236" t="s">
        <v>59</v>
      </c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8"/>
      <c r="BO1" s="116" t="s">
        <v>204</v>
      </c>
      <c r="BP1" s="116" t="s">
        <v>204</v>
      </c>
      <c r="BQ1" s="116" t="s">
        <v>204</v>
      </c>
      <c r="BR1" s="116" t="s">
        <v>204</v>
      </c>
      <c r="BS1" s="116" t="s">
        <v>204</v>
      </c>
      <c r="BT1" s="116" t="s">
        <v>204</v>
      </c>
      <c r="BU1" s="116" t="s">
        <v>204</v>
      </c>
      <c r="BV1" s="116" t="s">
        <v>204</v>
      </c>
      <c r="BW1" s="116" t="s">
        <v>204</v>
      </c>
      <c r="BX1" s="116" t="s">
        <v>204</v>
      </c>
      <c r="BY1" s="116" t="s">
        <v>204</v>
      </c>
      <c r="BZ1" s="116" t="s">
        <v>204</v>
      </c>
      <c r="CA1" s="116" t="s">
        <v>204</v>
      </c>
      <c r="CB1" s="116" t="s">
        <v>204</v>
      </c>
      <c r="CC1" s="116" t="s">
        <v>204</v>
      </c>
      <c r="CD1" s="116" t="s">
        <v>204</v>
      </c>
      <c r="CE1" s="116" t="s">
        <v>204</v>
      </c>
      <c r="CF1" s="116" t="s">
        <v>204</v>
      </c>
      <c r="CG1" t="s">
        <v>0</v>
      </c>
      <c r="CI1" s="229" t="s">
        <v>184</v>
      </c>
      <c r="CJ1" s="230"/>
      <c r="EO1" s="211" t="s">
        <v>1</v>
      </c>
      <c r="EP1" s="212"/>
    </row>
    <row r="2" spans="1:88" ht="52.5" customHeight="1" thickBot="1">
      <c r="A2" s="146"/>
      <c r="B2" s="146"/>
      <c r="C2" s="146"/>
      <c r="D2"/>
      <c r="E2" s="215"/>
      <c r="F2" s="216"/>
      <c r="G2" s="217"/>
      <c r="H2" s="218"/>
      <c r="I2" s="219"/>
      <c r="J2" s="220"/>
      <c r="K2" s="221" t="s">
        <v>42</v>
      </c>
      <c r="L2" s="222"/>
      <c r="M2" s="222"/>
      <c r="N2" s="223"/>
      <c r="O2" s="224" t="s">
        <v>47</v>
      </c>
      <c r="P2" s="225"/>
      <c r="Q2" s="225"/>
      <c r="R2" s="225"/>
      <c r="S2" s="226"/>
      <c r="T2" s="105" t="s">
        <v>51</v>
      </c>
      <c r="U2" s="109" t="s">
        <v>52</v>
      </c>
      <c r="V2" s="227" t="s">
        <v>55</v>
      </c>
      <c r="W2" s="228"/>
      <c r="X2" s="231" t="s">
        <v>56</v>
      </c>
      <c r="Y2" s="232"/>
      <c r="Z2"/>
      <c r="AA2" s="77">
        <v>1</v>
      </c>
      <c r="AB2" s="154">
        <v>2</v>
      </c>
      <c r="AC2" s="154">
        <v>3</v>
      </c>
      <c r="AD2" s="154">
        <v>4</v>
      </c>
      <c r="AE2" s="154">
        <v>5</v>
      </c>
      <c r="AF2" s="154">
        <v>6</v>
      </c>
      <c r="AG2" s="154">
        <v>7</v>
      </c>
      <c r="AH2" s="154">
        <v>8</v>
      </c>
      <c r="AI2" s="154">
        <v>9</v>
      </c>
      <c r="AJ2" s="154">
        <v>10</v>
      </c>
      <c r="AK2" s="154">
        <v>11</v>
      </c>
      <c r="AL2" s="154">
        <v>12</v>
      </c>
      <c r="AM2" s="154">
        <v>13</v>
      </c>
      <c r="AN2" s="154">
        <v>14</v>
      </c>
      <c r="AO2" s="154">
        <v>15</v>
      </c>
      <c r="AP2" s="154">
        <v>16</v>
      </c>
      <c r="AQ2" s="154">
        <v>17</v>
      </c>
      <c r="AR2" s="154">
        <v>18</v>
      </c>
      <c r="AS2" s="154">
        <v>19</v>
      </c>
      <c r="AT2" s="155">
        <v>20</v>
      </c>
      <c r="AU2" s="158">
        <v>1</v>
      </c>
      <c r="AV2" s="159">
        <v>2</v>
      </c>
      <c r="AW2" s="159">
        <v>3</v>
      </c>
      <c r="AX2" s="159">
        <v>4</v>
      </c>
      <c r="AY2" s="159">
        <v>5</v>
      </c>
      <c r="AZ2" s="159">
        <v>6</v>
      </c>
      <c r="BA2" s="159">
        <v>7</v>
      </c>
      <c r="BB2" s="159">
        <v>8</v>
      </c>
      <c r="BC2" s="159">
        <v>9</v>
      </c>
      <c r="BD2" s="159">
        <v>10</v>
      </c>
      <c r="BE2" s="159">
        <v>11</v>
      </c>
      <c r="BF2" s="159">
        <v>12</v>
      </c>
      <c r="BG2" s="159">
        <v>13</v>
      </c>
      <c r="BH2" s="159">
        <v>14</v>
      </c>
      <c r="BI2" s="159">
        <v>15</v>
      </c>
      <c r="BJ2" s="159">
        <v>16</v>
      </c>
      <c r="BK2" s="159">
        <v>17</v>
      </c>
      <c r="BL2" s="159">
        <v>18</v>
      </c>
      <c r="BM2" s="159">
        <v>19</v>
      </c>
      <c r="BN2" s="160">
        <v>20</v>
      </c>
      <c r="BO2" s="156" t="s">
        <v>203</v>
      </c>
      <c r="BP2" s="84" t="s">
        <v>3</v>
      </c>
      <c r="BQ2" s="84" t="s">
        <v>4</v>
      </c>
      <c r="BR2" s="84" t="s">
        <v>5</v>
      </c>
      <c r="BS2" s="84" t="s">
        <v>6</v>
      </c>
      <c r="BT2" s="84" t="s">
        <v>7</v>
      </c>
      <c r="BU2" s="84" t="s">
        <v>8</v>
      </c>
      <c r="BV2" s="84" t="s">
        <v>9</v>
      </c>
      <c r="BW2" s="84" t="s">
        <v>10</v>
      </c>
      <c r="BX2" s="84" t="s">
        <v>11</v>
      </c>
      <c r="BY2" s="84" t="s">
        <v>12</v>
      </c>
      <c r="BZ2" s="84" t="s">
        <v>13</v>
      </c>
      <c r="CA2" s="84" t="s">
        <v>14</v>
      </c>
      <c r="CB2" s="84" t="s">
        <v>15</v>
      </c>
      <c r="CC2" s="84" t="s">
        <v>16</v>
      </c>
      <c r="CD2" s="84" t="s">
        <v>17</v>
      </c>
      <c r="CE2" s="84" t="s">
        <v>18</v>
      </c>
      <c r="CF2" s="85" t="s">
        <v>19</v>
      </c>
      <c r="CG2"/>
      <c r="CI2" s="196" t="s">
        <v>185</v>
      </c>
      <c r="CJ2" s="197" t="s">
        <v>186</v>
      </c>
    </row>
    <row r="3" spans="1:88" s="4" customFormat="1" ht="14.25" customHeight="1" thickBot="1">
      <c r="A3" s="75" t="s">
        <v>30</v>
      </c>
      <c r="B3" s="110" t="s">
        <v>31</v>
      </c>
      <c r="C3" s="76" t="s">
        <v>32</v>
      </c>
      <c r="D3" s="37" t="s">
        <v>33</v>
      </c>
      <c r="E3" s="111" t="s">
        <v>34</v>
      </c>
      <c r="F3" s="112" t="s">
        <v>35</v>
      </c>
      <c r="G3" s="113" t="s">
        <v>36</v>
      </c>
      <c r="H3" s="99" t="s">
        <v>38</v>
      </c>
      <c r="I3" s="100" t="s">
        <v>39</v>
      </c>
      <c r="J3" s="101" t="s">
        <v>40</v>
      </c>
      <c r="K3" s="102" t="s">
        <v>43</v>
      </c>
      <c r="L3" s="103" t="s">
        <v>44</v>
      </c>
      <c r="M3" s="103" t="s">
        <v>45</v>
      </c>
      <c r="N3" s="104" t="s">
        <v>46</v>
      </c>
      <c r="O3" s="106" t="s">
        <v>37</v>
      </c>
      <c r="P3" s="107" t="s">
        <v>38</v>
      </c>
      <c r="Q3" s="107" t="s">
        <v>50</v>
      </c>
      <c r="R3" s="107" t="s">
        <v>48</v>
      </c>
      <c r="S3" s="108" t="s">
        <v>49</v>
      </c>
      <c r="T3" s="105" t="s">
        <v>43</v>
      </c>
      <c r="U3" s="109" t="s">
        <v>53</v>
      </c>
      <c r="V3" s="181" t="s">
        <v>54</v>
      </c>
      <c r="W3" s="182" t="s">
        <v>38</v>
      </c>
      <c r="X3" s="150" t="s">
        <v>57</v>
      </c>
      <c r="Y3" s="151" t="s">
        <v>39</v>
      </c>
      <c r="Z3"/>
      <c r="AA3" s="152">
        <f>'landmarks data'!AR3</f>
        <v>0</v>
      </c>
      <c r="AB3" s="153">
        <f>'landmarks data'!AS3</f>
        <v>95</v>
      </c>
      <c r="AC3" s="153">
        <f>'landmarks data'!AT3</f>
        <v>21</v>
      </c>
      <c r="AD3" s="153">
        <f>'landmarks data'!AU3</f>
        <v>38</v>
      </c>
      <c r="AE3" s="153">
        <f>'landmarks data'!AV3</f>
        <v>66</v>
      </c>
      <c r="AF3" s="153">
        <f>'landmarks data'!AW3</f>
        <v>77</v>
      </c>
      <c r="AG3" s="153">
        <f>'landmarks data'!AX3</f>
        <v>59</v>
      </c>
      <c r="AH3" s="153">
        <f>'landmarks data'!AY3</f>
        <v>72</v>
      </c>
      <c r="AI3" s="153">
        <f>'landmarks data'!AZ3</f>
        <v>59</v>
      </c>
      <c r="AJ3" s="153">
        <f>'landmarks data'!BA3</f>
        <v>57</v>
      </c>
      <c r="AK3" s="153">
        <f>'landmarks data'!BB3</f>
        <v>46</v>
      </c>
      <c r="AL3" s="153">
        <f>'landmarks data'!BC3</f>
        <v>47</v>
      </c>
      <c r="AM3" s="153">
        <f>'landmarks data'!BD3</f>
        <v>61</v>
      </c>
      <c r="AN3" s="153">
        <f>'landmarks data'!BE3</f>
        <v>55</v>
      </c>
      <c r="AO3" s="153">
        <f>'landmarks data'!BF3</f>
        <v>27</v>
      </c>
      <c r="AP3" s="153">
        <f>'landmarks data'!BG3</f>
        <v>22</v>
      </c>
      <c r="AQ3" s="153">
        <f>'landmarks data'!BH3</f>
        <v>34</v>
      </c>
      <c r="AR3" s="153">
        <f>'landmarks data'!BI3</f>
        <v>20</v>
      </c>
      <c r="AS3" s="153">
        <f>'landmarks data'!BJ3</f>
        <v>20</v>
      </c>
      <c r="AT3" s="153">
        <f>'landmarks data'!BK3</f>
        <v>34</v>
      </c>
      <c r="AU3" s="153">
        <f>'landmarks data'!BL3</f>
        <v>0</v>
      </c>
      <c r="AV3" s="153">
        <f>'landmarks data'!BM3</f>
        <v>4</v>
      </c>
      <c r="AW3" s="153">
        <f>'landmarks data'!BN3</f>
        <v>0</v>
      </c>
      <c r="AX3" s="153">
        <f>'landmarks data'!BO3</f>
        <v>-15</v>
      </c>
      <c r="AY3" s="153">
        <f>'landmarks data'!BP3</f>
        <v>-11</v>
      </c>
      <c r="AZ3" s="153">
        <f>'landmarks data'!BQ3</f>
        <v>3</v>
      </c>
      <c r="BA3" s="153">
        <f>'landmarks data'!BR3</f>
        <v>7</v>
      </c>
      <c r="BB3" s="153">
        <f>'landmarks data'!BS3</f>
        <v>67</v>
      </c>
      <c r="BC3" s="153">
        <f>'landmarks data'!BT3</f>
        <v>72</v>
      </c>
      <c r="BD3" s="153">
        <f>'landmarks data'!BU3</f>
        <v>57</v>
      </c>
      <c r="BE3" s="153">
        <f>'landmarks data'!BV3</f>
        <v>56</v>
      </c>
      <c r="BF3" s="153">
        <f>'landmarks data'!BW3</f>
        <v>68</v>
      </c>
      <c r="BG3" s="153">
        <f>'landmarks data'!BX3</f>
        <v>124</v>
      </c>
      <c r="BH3" s="153">
        <f>'landmarks data'!BY3</f>
        <v>145</v>
      </c>
      <c r="BI3" s="153">
        <f>'landmarks data'!BZ3</f>
        <v>139</v>
      </c>
      <c r="BJ3" s="153">
        <f>'landmarks data'!CA3</f>
        <v>123</v>
      </c>
      <c r="BK3" s="153">
        <f>'landmarks data'!CB3</f>
        <v>71</v>
      </c>
      <c r="BL3" s="153">
        <f>'landmarks data'!CC3</f>
        <v>71</v>
      </c>
      <c r="BM3" s="153">
        <f>'landmarks data'!CD3</f>
        <v>60</v>
      </c>
      <c r="BN3" s="157">
        <f>'landmarks data'!CE3</f>
        <v>59</v>
      </c>
      <c r="BO3" s="147" t="str">
        <f aca="true" t="shared" si="0" ref="BO3:BO34">IF(($AB3/2-$AC3)-($AF3-$AB3/2)&gt;$CI$3,"3-1 longer",IF(($AB3/2-$AC3)-($AF3-$AB3/2)&lt;-$CI$3,"3-1 shorter",IF(ABS(($AB3/2-$AC3)-($AF3-$AB3/2))&lt;=$CY$3,"identical","undecidable")))</f>
        <v>undecidable</v>
      </c>
      <c r="BP3" s="148" t="str">
        <f aca="true" t="shared" si="1" ref="BP3:BP34">IF(($AW3-$AZ3)&gt;$CI$3,"3 lower",IF(($AW3-$AZ3)&lt;-$CI$3,"3 higher",IF(ABS(($AW3-$AZ3))&lt;=$CY$3,"horizontally colinear","undecidable")))</f>
        <v>undecidable</v>
      </c>
      <c r="BQ3" s="148" t="str">
        <f aca="true" t="shared" si="2" ref="BQ3:BQ34">IF(($AX3-$AY3)&gt;$CI$3,"4 lower",IF(($AX3-$AY3)&lt;-$CI$3,"4 higher",IF(ABS(($AX3-$AY3))&lt;=$CY$3,"horizontally colinear","undecidable")))</f>
        <v>undecidable</v>
      </c>
      <c r="BR3" s="148" t="str">
        <f aca="true" t="shared" si="3" ref="BR3:BR34">IF(($BB3-$BN3)&gt;$CI$3,"8 lower",IF(($BB3-$BN3)&lt;-$CI$3,"8 higher",IF(ABS(($BB3-$BN3))&lt;=$CY$3,"horizontally colinear","undecidable")))</f>
        <v>8 lower</v>
      </c>
      <c r="BS3" s="148" t="str">
        <f aca="true" t="shared" si="4" ref="BS3:BS34">IF(($BB3-$BK3)&gt;$CI$3,"8 lowert",IF(($BB3-$BK3)&lt;-$CI$3,"8 higher",IF(ABS(($BB3-$BK3))&lt;=$CY$3,"horizontally colinear","undecidable")))</f>
        <v>undecidable</v>
      </c>
      <c r="BT3" s="148" t="str">
        <f aca="true" t="shared" si="5" ref="BT3:BT34">IF(($BB3-$BL3)&gt;$CI$3,"8 lower",IF(($BB3-$BL3)&lt;-$CI$3,"8 higher",IF(ABS(($BB3-$BL3))&lt;=$CY$3,"horizontally colinear","undecidable")))</f>
        <v>undecidable</v>
      </c>
      <c r="BU3" s="148" t="str">
        <f aca="true" t="shared" si="6" ref="BU3:BU34">IF(($BB3-$BF3)&gt;$CI$3,"8 lower",IF(($BB3-$BF3)&lt;-$CI$3,"8 higher",IF(ABS(($BB3-$BF3))&lt;=$CY$3,"horizontally colinear","undecidable")))</f>
        <v>undecidable</v>
      </c>
      <c r="BV3" s="148" t="str">
        <f aca="true" t="shared" si="7" ref="BV3:BV34">IF(($BC3-$BL3)&gt;$CI$3,"9 lower",IF(($BC3-$BL3)&lt;-$CI$3,"9 higher",IF(ABS(($BC3-$BL3))&lt;=$CY$3,"horizontally colinear","undecidable")))</f>
        <v>undecidable</v>
      </c>
      <c r="BW3" s="148" t="str">
        <f aca="true" t="shared" si="8" ref="BW3:BW34">IF(($BH3-$BI3)&gt;$CI$3,"14 lower",IF(($BH3-$BI3)&lt;-$CI$3,"14 higher",IF(ABS(($BH3-$BI3))&lt;=$CY$3,"horizontally colinear","undecidable")))</f>
        <v>14 lower</v>
      </c>
      <c r="BX3" s="148" t="str">
        <f aca="true" t="shared" si="9" ref="BX3:BX34">IF(($AC3-$AR3)&gt;$CI$3,"3 to the right",IF(($AC3-$AR3)&lt;-$CI$3,"3 to the left",IF(ABS(($AC3-$AR3))&lt;=$CY$3,"vertically colinear","undecidable")))</f>
        <v>undecidable</v>
      </c>
      <c r="BY3" s="148" t="str">
        <f aca="true" t="shared" si="10" ref="BY3:BY34">IF(($AC3-$AS3)&gt;$CI$3,"3 to the right",IF(($AC3-$AS3)&lt;-$CI$3,"3 to the left",IF(ABS(($AC3-$AS3))&lt;=$CY$3,"vertically colinear","undecidable")))</f>
        <v>undecidable</v>
      </c>
      <c r="BZ3" s="148" t="str">
        <f aca="true" t="shared" si="11" ref="BZ3:BZ34">IF(($AE3-$AJ3)&gt;$CI$3,"5 to the left",IF(($AE3-$AJ3)&lt;-$CI$3,"5 to the right",IF(ABS(($AE3-$AJ3))&lt;=$CY$3,"vertically colinear","undecidable")))</f>
        <v>5 to the left</v>
      </c>
      <c r="CA3" s="148" t="str">
        <f aca="true" t="shared" si="12" ref="CA3:CA34">IF(($AR3-$AS3)&gt;$CI$3,"18 to the right",IF(($AR3-$AS3)&lt;-$CI$3,"18 to the left",IF(ABS(($AR3-$AS3))&lt;=$CY$3,"vertically colinear","undecidable")))</f>
        <v>vertically colinear</v>
      </c>
      <c r="CB3" s="148" t="str">
        <f aca="true" t="shared" si="13" ref="CB3:CB34">IF(($AP3-$AR3)&gt;$CI$3,"16 to the right",IF(($AP3-$AR3)&lt;-$CI$3,"16 to the left",IF(ABS(($AP3-$AR3))&lt;=$CY$3,"vertically colinear","undecidable")))</f>
        <v>undecidable</v>
      </c>
      <c r="CC3" s="148" t="str">
        <f aca="true" t="shared" si="14" ref="CC3:CC34">IF(($AP3-$AS3)&gt;$CI$3,"16 to the right",IF(($AP3-$AS3)&lt;-$CI$3,"16 to the left",IF(ABS(($AP3-$AS3))&lt;=$CY$3,"vertically colinear","undecidable")))</f>
        <v>undecidable</v>
      </c>
      <c r="CD3" s="148" t="str">
        <f aca="true" t="shared" si="15" ref="CD3:CD34">IF(($AC3-$AP3)&gt;$CI$3,"3 to the right",IF(($AC3-$AP3)&lt;-$CI$3,"3 to the left",IF(ABS(($AC3-$AP3))&lt;=$CY$3,"vertically colinear","undecidable")))</f>
        <v>undecidable</v>
      </c>
      <c r="CE3" s="148" t="str">
        <f aca="true" t="shared" si="16" ref="CE3:CE34">IF(($AJ3-$AM3)&gt;$CI$3,"10 to the left",IF(($AJ3-$AM3)&lt;-$CI$3,"10 to the righte",IF(ABS(($AJ3-$AM3))&lt;=$CY$3,"vertically colinear","undecidable")))</f>
        <v>undecidable</v>
      </c>
      <c r="CF3" s="149" t="str">
        <f aca="true" t="shared" si="17" ref="CF3:CF34">IF(($AE3-$AM3)&gt;$CI$3,"5 to the left",IF(($AE3-$AM3)&lt;-$CI$3,"5 to the right",IF(ABS(($AE3-$AM3))&lt;=$CY$3,"vertically colinear","undecidable")))</f>
        <v>undecidable</v>
      </c>
      <c r="CG3"/>
      <c r="CI3" s="198">
        <v>5</v>
      </c>
      <c r="CJ3" s="199">
        <v>3</v>
      </c>
    </row>
    <row r="4" spans="1:88" s="4" customFormat="1" ht="12.75">
      <c r="A4" s="4">
        <v>1</v>
      </c>
      <c r="B4" s="4" t="s">
        <v>20</v>
      </c>
      <c r="C4" s="4" t="str">
        <f aca="true" t="shared" si="18" ref="C4:C53">B4&amp;" "&amp;D4</f>
        <v>POL 106799</v>
      </c>
      <c r="D4" s="200">
        <v>106799</v>
      </c>
      <c r="E4" s="200" t="s">
        <v>26</v>
      </c>
      <c r="F4" s="200" t="s">
        <v>202</v>
      </c>
      <c r="G4" s="200" t="s">
        <v>202</v>
      </c>
      <c r="H4" s="200" t="s">
        <v>23</v>
      </c>
      <c r="I4" s="200" t="s">
        <v>66</v>
      </c>
      <c r="J4" s="200" t="s">
        <v>68</v>
      </c>
      <c r="K4" s="200" t="s">
        <v>73</v>
      </c>
      <c r="L4" s="200" t="s">
        <v>83</v>
      </c>
      <c r="M4" s="200" t="s">
        <v>194</v>
      </c>
      <c r="N4" s="200" t="s">
        <v>66</v>
      </c>
      <c r="O4" s="200" t="s">
        <v>96</v>
      </c>
      <c r="P4" s="200" t="s">
        <v>97</v>
      </c>
      <c r="Q4" s="200" t="s">
        <v>104</v>
      </c>
      <c r="R4" s="200" t="s">
        <v>106</v>
      </c>
      <c r="S4" s="200" t="s">
        <v>110</v>
      </c>
      <c r="T4" s="200" t="s">
        <v>119</v>
      </c>
      <c r="U4" s="200" t="s">
        <v>26</v>
      </c>
      <c r="V4" s="200" t="s">
        <v>26</v>
      </c>
      <c r="W4" s="201" t="s">
        <v>26</v>
      </c>
      <c r="X4" s="200">
        <v>0</v>
      </c>
      <c r="Y4" s="200" t="s">
        <v>26</v>
      </c>
      <c r="Z4" s="3"/>
      <c r="AA4" s="79">
        <f>'landmarks data'!AR4</f>
        <v>0</v>
      </c>
      <c r="AB4" s="78">
        <f>'landmarks data'!AS4</f>
        <v>91</v>
      </c>
      <c r="AC4" s="78">
        <f>'landmarks data'!AT4</f>
        <v>21</v>
      </c>
      <c r="AD4" s="78">
        <f>'landmarks data'!AU4</f>
        <v>34</v>
      </c>
      <c r="AE4" s="78">
        <f>'landmarks data'!AV4</f>
        <v>61</v>
      </c>
      <c r="AF4" s="78">
        <f>'landmarks data'!AW4</f>
        <v>75</v>
      </c>
      <c r="AG4" s="78">
        <f>'landmarks data'!AX4</f>
        <v>58</v>
      </c>
      <c r="AH4" s="78">
        <f>'landmarks data'!AY4</f>
        <v>71</v>
      </c>
      <c r="AI4" s="78">
        <f>'landmarks data'!AZ4</f>
        <v>57</v>
      </c>
      <c r="AJ4" s="78">
        <f>'landmarks data'!BA4</f>
        <v>58</v>
      </c>
      <c r="AK4" s="78">
        <f>'landmarks data'!BB4</f>
        <v>47</v>
      </c>
      <c r="AL4" s="78">
        <f>'landmarks data'!BC4</f>
        <v>47</v>
      </c>
      <c r="AM4" s="78">
        <f>'landmarks data'!BD4</f>
        <v>59</v>
      </c>
      <c r="AN4" s="78">
        <f>'landmarks data'!BE4</f>
        <v>56</v>
      </c>
      <c r="AO4" s="78">
        <f>'landmarks data'!BF4</f>
        <v>32</v>
      </c>
      <c r="AP4" s="78">
        <f>'landmarks data'!BG4</f>
        <v>25</v>
      </c>
      <c r="AQ4" s="78">
        <f>'landmarks data'!BH4</f>
        <v>32</v>
      </c>
      <c r="AR4" s="78">
        <f>'landmarks data'!BI4</f>
        <v>20</v>
      </c>
      <c r="AS4" s="78">
        <f>'landmarks data'!BJ4</f>
        <v>25</v>
      </c>
      <c r="AT4" s="78">
        <f>'landmarks data'!BK4</f>
        <v>33</v>
      </c>
      <c r="AU4" s="78">
        <f>'landmarks data'!BL4</f>
        <v>0</v>
      </c>
      <c r="AV4" s="78">
        <f>'landmarks data'!BM4</f>
        <v>4</v>
      </c>
      <c r="AW4" s="78">
        <f>'landmarks data'!BN4</f>
        <v>-2</v>
      </c>
      <c r="AX4" s="78">
        <f>'landmarks data'!BO4</f>
        <v>-15</v>
      </c>
      <c r="AY4" s="78">
        <f>'landmarks data'!BP4</f>
        <v>-12</v>
      </c>
      <c r="AZ4" s="78">
        <f>'landmarks data'!BQ4</f>
        <v>3</v>
      </c>
      <c r="BA4" s="78">
        <f>'landmarks data'!BR4</f>
        <v>7</v>
      </c>
      <c r="BB4" s="78">
        <f>'landmarks data'!BS4</f>
        <v>67</v>
      </c>
      <c r="BC4" s="78">
        <f>'landmarks data'!BT4</f>
        <v>56</v>
      </c>
      <c r="BD4" s="78">
        <f>'landmarks data'!BU4</f>
        <v>72</v>
      </c>
      <c r="BE4" s="78">
        <f>'landmarks data'!BV4</f>
        <v>56</v>
      </c>
      <c r="BF4" s="78">
        <f>'landmarks data'!BW4</f>
        <v>68</v>
      </c>
      <c r="BG4" s="78">
        <f>'landmarks data'!BX4</f>
        <v>124</v>
      </c>
      <c r="BH4" s="78">
        <f>'landmarks data'!BY4</f>
        <v>144</v>
      </c>
      <c r="BI4" s="78">
        <f>'landmarks data'!BZ4</f>
        <v>140</v>
      </c>
      <c r="BJ4" s="78">
        <f>'landmarks data'!CA4</f>
        <v>122</v>
      </c>
      <c r="BK4" s="78">
        <f>'landmarks data'!CB4</f>
        <v>70</v>
      </c>
      <c r="BL4" s="78">
        <f>'landmarks data'!CC4</f>
        <v>71</v>
      </c>
      <c r="BM4" s="78">
        <f>'landmarks data'!CD4</f>
        <v>59</v>
      </c>
      <c r="BN4" s="80">
        <f>'landmarks data'!CE4</f>
        <v>58</v>
      </c>
      <c r="BO4" s="147" t="str">
        <f t="shared" si="0"/>
        <v>undecidable</v>
      </c>
      <c r="BP4" s="148" t="str">
        <f t="shared" si="1"/>
        <v>undecidable</v>
      </c>
      <c r="BQ4" s="148" t="str">
        <f t="shared" si="2"/>
        <v>undecidable</v>
      </c>
      <c r="BR4" s="148" t="str">
        <f t="shared" si="3"/>
        <v>8 lower</v>
      </c>
      <c r="BS4" s="148" t="str">
        <f t="shared" si="4"/>
        <v>undecidable</v>
      </c>
      <c r="BT4" s="148" t="str">
        <f t="shared" si="5"/>
        <v>undecidable</v>
      </c>
      <c r="BU4" s="148" t="str">
        <f t="shared" si="6"/>
        <v>undecidable</v>
      </c>
      <c r="BV4" s="148" t="str">
        <f t="shared" si="7"/>
        <v>9 higher</v>
      </c>
      <c r="BW4" s="148" t="str">
        <f t="shared" si="8"/>
        <v>undecidable</v>
      </c>
      <c r="BX4" s="148" t="str">
        <f t="shared" si="9"/>
        <v>undecidable</v>
      </c>
      <c r="BY4" s="148" t="str">
        <f t="shared" si="10"/>
        <v>undecidable</v>
      </c>
      <c r="BZ4" s="148" t="str">
        <f t="shared" si="11"/>
        <v>undecidable</v>
      </c>
      <c r="CA4" s="148" t="str">
        <f t="shared" si="12"/>
        <v>undecidable</v>
      </c>
      <c r="CB4" s="148" t="str">
        <f t="shared" si="13"/>
        <v>undecidable</v>
      </c>
      <c r="CC4" s="148" t="str">
        <f t="shared" si="14"/>
        <v>vertically colinear</v>
      </c>
      <c r="CD4" s="148" t="str">
        <f t="shared" si="15"/>
        <v>undecidable</v>
      </c>
      <c r="CE4" s="148" t="str">
        <f t="shared" si="16"/>
        <v>undecidable</v>
      </c>
      <c r="CF4" s="149" t="str">
        <f t="shared" si="17"/>
        <v>undecidable</v>
      </c>
      <c r="CG4"/>
      <c r="CI4"/>
      <c r="CJ4"/>
    </row>
    <row r="5" spans="1:85" s="4" customFormat="1" ht="12.75">
      <c r="A5" s="4">
        <v>2</v>
      </c>
      <c r="B5" s="4" t="s">
        <v>20</v>
      </c>
      <c r="C5" s="4" t="str">
        <f t="shared" si="18"/>
        <v>POL 106800</v>
      </c>
      <c r="D5" s="200">
        <v>106800</v>
      </c>
      <c r="E5" s="200" t="s">
        <v>26</v>
      </c>
      <c r="F5" s="200" t="s">
        <v>202</v>
      </c>
      <c r="G5" s="200" t="s">
        <v>202</v>
      </c>
      <c r="H5" s="200" t="s">
        <v>25</v>
      </c>
      <c r="I5" s="200" t="s">
        <v>66</v>
      </c>
      <c r="J5" s="200" t="s">
        <v>68</v>
      </c>
      <c r="K5" s="200" t="s">
        <v>192</v>
      </c>
      <c r="L5" s="200" t="s">
        <v>83</v>
      </c>
      <c r="M5" s="200" t="s">
        <v>194</v>
      </c>
      <c r="N5" s="200" t="s">
        <v>90</v>
      </c>
      <c r="O5" s="200" t="s">
        <v>96</v>
      </c>
      <c r="P5" s="200" t="s">
        <v>97</v>
      </c>
      <c r="Q5" s="200" t="s">
        <v>109</v>
      </c>
      <c r="R5" s="200" t="s">
        <v>109</v>
      </c>
      <c r="S5" s="200" t="s">
        <v>110</v>
      </c>
      <c r="T5" s="200" t="s">
        <v>120</v>
      </c>
      <c r="U5" s="200" t="s">
        <v>26</v>
      </c>
      <c r="V5" s="200" t="s">
        <v>26</v>
      </c>
      <c r="W5" s="201" t="s">
        <v>26</v>
      </c>
      <c r="X5" s="200">
        <v>0</v>
      </c>
      <c r="Y5" s="200" t="s">
        <v>26</v>
      </c>
      <c r="Z5" s="3"/>
      <c r="AA5" s="79">
        <f>'landmarks data'!AR5</f>
        <v>0</v>
      </c>
      <c r="AB5" s="78">
        <f>'landmarks data'!AS5</f>
        <v>105</v>
      </c>
      <c r="AC5" s="78">
        <f>'landmarks data'!AT5</f>
        <v>14</v>
      </c>
      <c r="AD5" s="78">
        <f>'landmarks data'!AU5</f>
        <v>29</v>
      </c>
      <c r="AE5" s="78">
        <f>'landmarks data'!AV5</f>
        <v>63</v>
      </c>
      <c r="AF5" s="78">
        <f>'landmarks data'!AW5</f>
        <v>79</v>
      </c>
      <c r="AG5" s="78">
        <f>'landmarks data'!AX5</f>
        <v>65</v>
      </c>
      <c r="AH5" s="78">
        <f>'landmarks data'!AY5</f>
        <v>81</v>
      </c>
      <c r="AI5" s="78">
        <f>'landmarks data'!AZ5</f>
        <v>65</v>
      </c>
      <c r="AJ5" s="78">
        <f>'landmarks data'!BA5</f>
        <v>68</v>
      </c>
      <c r="AK5" s="78">
        <f>'landmarks data'!BB5</f>
        <v>53</v>
      </c>
      <c r="AL5" s="78">
        <f>'landmarks data'!BC5</f>
        <v>54</v>
      </c>
      <c r="AM5" s="78">
        <f>'landmarks data'!BD5</f>
        <v>70</v>
      </c>
      <c r="AN5" s="78">
        <f>'landmarks data'!BE5</f>
        <v>60</v>
      </c>
      <c r="AO5" s="78">
        <f>'landmarks data'!BF5</f>
        <v>43</v>
      </c>
      <c r="AP5" s="78">
        <f>'landmarks data'!BG5</f>
        <v>32</v>
      </c>
      <c r="AQ5" s="78">
        <f>'landmarks data'!BH5</f>
        <v>39</v>
      </c>
      <c r="AR5" s="78">
        <f>'landmarks data'!BI5</f>
        <v>23</v>
      </c>
      <c r="AS5" s="78">
        <f>'landmarks data'!BJ5</f>
        <v>23</v>
      </c>
      <c r="AT5" s="78">
        <f>'landmarks data'!BK5</f>
        <v>38</v>
      </c>
      <c r="AU5" s="78">
        <f>'landmarks data'!BL5</f>
        <v>0</v>
      </c>
      <c r="AV5" s="78">
        <f>'landmarks data'!BM5</f>
        <v>-1</v>
      </c>
      <c r="AW5" s="78">
        <f>'landmarks data'!BN5</f>
        <v>-1</v>
      </c>
      <c r="AX5" s="78">
        <f>'landmarks data'!BO5</f>
        <v>-16</v>
      </c>
      <c r="AY5" s="78">
        <f>'landmarks data'!BP5</f>
        <v>-17</v>
      </c>
      <c r="AZ5" s="78">
        <f>'landmarks data'!BQ5</f>
        <v>-1</v>
      </c>
      <c r="BA5" s="78">
        <f>'landmarks data'!BR5</f>
        <v>1</v>
      </c>
      <c r="BB5" s="78">
        <f>'landmarks data'!BS5</f>
        <v>60</v>
      </c>
      <c r="BC5" s="78">
        <f>'landmarks data'!BT5</f>
        <v>62</v>
      </c>
      <c r="BD5" s="78">
        <f>'landmarks data'!BU5</f>
        <v>76</v>
      </c>
      <c r="BE5" s="78">
        <f>'landmarks data'!BV5</f>
        <v>59</v>
      </c>
      <c r="BF5" s="78">
        <f>'landmarks data'!BW5</f>
        <v>71</v>
      </c>
      <c r="BG5" s="78">
        <f>'landmarks data'!BX5</f>
        <v>119</v>
      </c>
      <c r="BH5" s="78">
        <f>'landmarks data'!BY5</f>
        <v>135</v>
      </c>
      <c r="BI5" s="78">
        <f>'landmarks data'!BZ5</f>
        <v>139</v>
      </c>
      <c r="BJ5" s="78">
        <f>'landmarks data'!CA5</f>
        <v>113</v>
      </c>
      <c r="BK5" s="78">
        <f>'landmarks data'!CB5</f>
        <v>65</v>
      </c>
      <c r="BL5" s="78">
        <f>'landmarks data'!CC5</f>
        <v>65</v>
      </c>
      <c r="BM5" s="78">
        <f>'landmarks data'!CD5</f>
        <v>50</v>
      </c>
      <c r="BN5" s="80">
        <f>'landmarks data'!CE5</f>
        <v>54</v>
      </c>
      <c r="BO5" s="147" t="str">
        <f t="shared" si="0"/>
        <v>3-1 longer</v>
      </c>
      <c r="BP5" s="148" t="str">
        <f t="shared" si="1"/>
        <v>horizontally colinear</v>
      </c>
      <c r="BQ5" s="148" t="str">
        <f t="shared" si="2"/>
        <v>undecidable</v>
      </c>
      <c r="BR5" s="148" t="str">
        <f t="shared" si="3"/>
        <v>8 lower</v>
      </c>
      <c r="BS5" s="148" t="str">
        <f t="shared" si="4"/>
        <v>undecidable</v>
      </c>
      <c r="BT5" s="148" t="str">
        <f t="shared" si="5"/>
        <v>undecidable</v>
      </c>
      <c r="BU5" s="148" t="str">
        <f t="shared" si="6"/>
        <v>8 higher</v>
      </c>
      <c r="BV5" s="148" t="str">
        <f t="shared" si="7"/>
        <v>undecidable</v>
      </c>
      <c r="BW5" s="148" t="str">
        <f t="shared" si="8"/>
        <v>undecidable</v>
      </c>
      <c r="BX5" s="148" t="str">
        <f t="shared" si="9"/>
        <v>3 to the left</v>
      </c>
      <c r="BY5" s="148" t="str">
        <f t="shared" si="10"/>
        <v>3 to the left</v>
      </c>
      <c r="BZ5" s="148" t="str">
        <f t="shared" si="11"/>
        <v>undecidable</v>
      </c>
      <c r="CA5" s="148" t="str">
        <f t="shared" si="12"/>
        <v>vertically colinear</v>
      </c>
      <c r="CB5" s="148" t="str">
        <f t="shared" si="13"/>
        <v>16 to the right</v>
      </c>
      <c r="CC5" s="148" t="str">
        <f t="shared" si="14"/>
        <v>16 to the right</v>
      </c>
      <c r="CD5" s="148" t="str">
        <f t="shared" si="15"/>
        <v>3 to the left</v>
      </c>
      <c r="CE5" s="148" t="str">
        <f t="shared" si="16"/>
        <v>undecidable</v>
      </c>
      <c r="CF5" s="149" t="str">
        <f t="shared" si="17"/>
        <v>5 to the right</v>
      </c>
      <c r="CG5"/>
    </row>
    <row r="6" spans="1:85" s="4" customFormat="1" ht="12.75">
      <c r="A6" s="4">
        <v>3</v>
      </c>
      <c r="B6" s="4" t="s">
        <v>20</v>
      </c>
      <c r="C6" s="4" t="str">
        <f t="shared" si="18"/>
        <v>POL 106801</v>
      </c>
      <c r="D6" s="200">
        <v>106801</v>
      </c>
      <c r="E6" s="200" t="s">
        <v>26</v>
      </c>
      <c r="F6" s="200" t="s">
        <v>202</v>
      </c>
      <c r="G6" s="200" t="s">
        <v>202</v>
      </c>
      <c r="H6" s="200" t="s">
        <v>23</v>
      </c>
      <c r="I6" s="200" t="s">
        <v>66</v>
      </c>
      <c r="J6" s="200" t="s">
        <v>68</v>
      </c>
      <c r="K6" s="200" t="s">
        <v>73</v>
      </c>
      <c r="L6" s="200" t="s">
        <v>83</v>
      </c>
      <c r="M6" s="200" t="s">
        <v>194</v>
      </c>
      <c r="N6" s="200" t="s">
        <v>90</v>
      </c>
      <c r="O6" s="200" t="s">
        <v>96</v>
      </c>
      <c r="P6" s="200" t="s">
        <v>97</v>
      </c>
      <c r="Q6" s="200" t="s">
        <v>109</v>
      </c>
      <c r="R6" s="200" t="s">
        <v>109</v>
      </c>
      <c r="S6" s="200" t="s">
        <v>65</v>
      </c>
      <c r="T6" s="200" t="s">
        <v>120</v>
      </c>
      <c r="U6" s="200" t="s">
        <v>201</v>
      </c>
      <c r="V6" s="200" t="s">
        <v>26</v>
      </c>
      <c r="W6" s="201" t="s">
        <v>26</v>
      </c>
      <c r="X6" s="200">
        <v>0</v>
      </c>
      <c r="Y6" s="200" t="s">
        <v>26</v>
      </c>
      <c r="Z6" s="3"/>
      <c r="AA6" s="79">
        <f>'landmarks data'!AR6</f>
        <v>0</v>
      </c>
      <c r="AB6" s="78">
        <f>'landmarks data'!AS6</f>
        <v>98</v>
      </c>
      <c r="AC6" s="78">
        <f>'landmarks data'!AT6</f>
        <v>15</v>
      </c>
      <c r="AD6" s="78">
        <f>'landmarks data'!AU6</f>
        <v>32</v>
      </c>
      <c r="AE6" s="78">
        <f>'landmarks data'!AV6</f>
        <v>67</v>
      </c>
      <c r="AF6" s="78">
        <f>'landmarks data'!AW6</f>
        <v>81</v>
      </c>
      <c r="AG6" s="78">
        <f>'landmarks data'!AX6</f>
        <v>63</v>
      </c>
      <c r="AH6" s="78">
        <f>'landmarks data'!AY6</f>
        <v>75</v>
      </c>
      <c r="AI6" s="78">
        <f>'landmarks data'!AZ6</f>
        <v>56</v>
      </c>
      <c r="AJ6" s="78">
        <f>'landmarks data'!BA6</f>
        <v>59</v>
      </c>
      <c r="AK6" s="78">
        <f>'landmarks data'!BB6</f>
        <v>43</v>
      </c>
      <c r="AL6" s="78">
        <f>'landmarks data'!BC6</f>
        <v>40</v>
      </c>
      <c r="AM6" s="78">
        <f>'landmarks data'!BD6</f>
        <v>54</v>
      </c>
      <c r="AN6" s="78">
        <f>'landmarks data'!BE6</f>
        <v>40</v>
      </c>
      <c r="AO6" s="78">
        <f>'landmarks data'!BF6</f>
        <v>29</v>
      </c>
      <c r="AP6" s="78">
        <f>'landmarks data'!BG6</f>
        <v>14</v>
      </c>
      <c r="AQ6" s="78">
        <f>'landmarks data'!BH6</f>
        <v>28</v>
      </c>
      <c r="AR6" s="78">
        <f>'landmarks data'!BI6</f>
        <v>13</v>
      </c>
      <c r="AS6" s="78">
        <f>'landmarks data'!BJ6</f>
        <v>13</v>
      </c>
      <c r="AT6" s="78">
        <f>'landmarks data'!BK6</f>
        <v>28</v>
      </c>
      <c r="AU6" s="78">
        <f>'landmarks data'!BL6</f>
        <v>0</v>
      </c>
      <c r="AV6" s="78">
        <f>'landmarks data'!BM6</f>
        <v>-2</v>
      </c>
      <c r="AW6" s="78">
        <f>'landmarks data'!BN6</f>
        <v>-1</v>
      </c>
      <c r="AX6" s="78">
        <f>'landmarks data'!BO6</f>
        <v>-17</v>
      </c>
      <c r="AY6" s="78">
        <f>'landmarks data'!BP6</f>
        <v>-18</v>
      </c>
      <c r="AZ6" s="78">
        <f>'landmarks data'!BQ6</f>
        <v>-3</v>
      </c>
      <c r="BA6" s="78">
        <f>'landmarks data'!BR6</f>
        <v>2</v>
      </c>
      <c r="BB6" s="78">
        <f>'landmarks data'!BS6</f>
        <v>62</v>
      </c>
      <c r="BC6" s="78">
        <f>'landmarks data'!BT6</f>
        <v>63</v>
      </c>
      <c r="BD6" s="78">
        <f>'landmarks data'!BU6</f>
        <v>76</v>
      </c>
      <c r="BE6" s="78">
        <f>'landmarks data'!BV6</f>
        <v>59</v>
      </c>
      <c r="BF6" s="78">
        <f>'landmarks data'!BW6</f>
        <v>71</v>
      </c>
      <c r="BG6" s="78">
        <f>'landmarks data'!BX6</f>
        <v>119</v>
      </c>
      <c r="BH6" s="78">
        <f>'landmarks data'!BY6</f>
        <v>135</v>
      </c>
      <c r="BI6" s="78">
        <f>'landmarks data'!BZ6</f>
        <v>139</v>
      </c>
      <c r="BJ6" s="78">
        <f>'landmarks data'!CA6</f>
        <v>112</v>
      </c>
      <c r="BK6" s="78">
        <f>'landmarks data'!CB6</f>
        <v>66</v>
      </c>
      <c r="BL6" s="78">
        <f>'landmarks data'!CC6</f>
        <v>64</v>
      </c>
      <c r="BM6" s="78">
        <f>'landmarks data'!CD6</f>
        <v>49</v>
      </c>
      <c r="BN6" s="80">
        <f>'landmarks data'!CE6</f>
        <v>54</v>
      </c>
      <c r="BO6" s="147" t="str">
        <f t="shared" si="0"/>
        <v>undecidable</v>
      </c>
      <c r="BP6" s="148" t="str">
        <f t="shared" si="1"/>
        <v>undecidable</v>
      </c>
      <c r="BQ6" s="148" t="str">
        <f t="shared" si="2"/>
        <v>undecidable</v>
      </c>
      <c r="BR6" s="148" t="str">
        <f t="shared" si="3"/>
        <v>8 lower</v>
      </c>
      <c r="BS6" s="148" t="str">
        <f t="shared" si="4"/>
        <v>undecidable</v>
      </c>
      <c r="BT6" s="148" t="str">
        <f t="shared" si="5"/>
        <v>undecidable</v>
      </c>
      <c r="BU6" s="148" t="str">
        <f t="shared" si="6"/>
        <v>8 higher</v>
      </c>
      <c r="BV6" s="148" t="str">
        <f t="shared" si="7"/>
        <v>undecidable</v>
      </c>
      <c r="BW6" s="148" t="str">
        <f t="shared" si="8"/>
        <v>undecidable</v>
      </c>
      <c r="BX6" s="148" t="str">
        <f t="shared" si="9"/>
        <v>undecidable</v>
      </c>
      <c r="BY6" s="148" t="str">
        <f t="shared" si="10"/>
        <v>undecidable</v>
      </c>
      <c r="BZ6" s="148" t="str">
        <f t="shared" si="11"/>
        <v>5 to the left</v>
      </c>
      <c r="CA6" s="148" t="str">
        <f t="shared" si="12"/>
        <v>vertically colinear</v>
      </c>
      <c r="CB6" s="148" t="str">
        <f t="shared" si="13"/>
        <v>undecidable</v>
      </c>
      <c r="CC6" s="148" t="str">
        <f t="shared" si="14"/>
        <v>undecidable</v>
      </c>
      <c r="CD6" s="148" t="str">
        <f t="shared" si="15"/>
        <v>undecidable</v>
      </c>
      <c r="CE6" s="148" t="str">
        <f t="shared" si="16"/>
        <v>undecidable</v>
      </c>
      <c r="CF6" s="149" t="str">
        <f t="shared" si="17"/>
        <v>5 to the left</v>
      </c>
      <c r="CG6"/>
    </row>
    <row r="7" spans="1:85" s="4" customFormat="1" ht="12.75">
      <c r="A7" s="4">
        <v>4</v>
      </c>
      <c r="B7" s="4" t="s">
        <v>20</v>
      </c>
      <c r="C7" s="4" t="str">
        <f t="shared" si="18"/>
        <v>POL 106802</v>
      </c>
      <c r="D7" s="200">
        <v>106802</v>
      </c>
      <c r="E7" s="200" t="s">
        <v>26</v>
      </c>
      <c r="F7" s="200" t="s">
        <v>202</v>
      </c>
      <c r="G7" s="200" t="s">
        <v>202</v>
      </c>
      <c r="H7" s="200" t="s">
        <v>23</v>
      </c>
      <c r="I7" s="200" t="s">
        <v>66</v>
      </c>
      <c r="J7" s="200" t="s">
        <v>68</v>
      </c>
      <c r="K7" s="200" t="s">
        <v>193</v>
      </c>
      <c r="L7" s="200" t="s">
        <v>83</v>
      </c>
      <c r="M7" s="200" t="s">
        <v>194</v>
      </c>
      <c r="N7" s="200" t="s">
        <v>90</v>
      </c>
      <c r="O7" s="200" t="s">
        <v>96</v>
      </c>
      <c r="P7" s="200" t="s">
        <v>97</v>
      </c>
      <c r="Q7" s="200" t="s">
        <v>104</v>
      </c>
      <c r="R7" s="200" t="s">
        <v>106</v>
      </c>
      <c r="S7" s="200" t="s">
        <v>65</v>
      </c>
      <c r="T7" s="200" t="s">
        <v>120</v>
      </c>
      <c r="U7" s="200" t="s">
        <v>26</v>
      </c>
      <c r="V7" s="200" t="s">
        <v>26</v>
      </c>
      <c r="W7" s="201" t="s">
        <v>26</v>
      </c>
      <c r="X7" s="200">
        <v>0</v>
      </c>
      <c r="Y7" s="200" t="s">
        <v>26</v>
      </c>
      <c r="Z7" s="3"/>
      <c r="AA7" s="79">
        <f>'landmarks data'!AR7</f>
        <v>0</v>
      </c>
      <c r="AB7" s="78">
        <f>'landmarks data'!AS7</f>
        <v>105</v>
      </c>
      <c r="AC7" s="78">
        <f>'landmarks data'!AT7</f>
        <v>17</v>
      </c>
      <c r="AD7" s="78">
        <f>'landmarks data'!AU7</f>
        <v>33</v>
      </c>
      <c r="AE7" s="78">
        <f>'landmarks data'!AV7</f>
        <v>69</v>
      </c>
      <c r="AF7" s="78">
        <f>'landmarks data'!AW7</f>
        <v>80</v>
      </c>
      <c r="AG7" s="78">
        <f>'landmarks data'!AX7</f>
        <v>62</v>
      </c>
      <c r="AH7" s="78">
        <f>'landmarks data'!AY7</f>
        <v>78</v>
      </c>
      <c r="AI7" s="78">
        <f>'landmarks data'!AZ7</f>
        <v>62</v>
      </c>
      <c r="AJ7" s="78">
        <f>'landmarks data'!BA7</f>
        <v>66</v>
      </c>
      <c r="AK7" s="78">
        <f>'landmarks data'!BB7</f>
        <v>47</v>
      </c>
      <c r="AL7" s="78">
        <f>'landmarks data'!BC7</f>
        <v>48</v>
      </c>
      <c r="AM7" s="78">
        <f>'landmarks data'!BD7</f>
        <v>63</v>
      </c>
      <c r="AN7" s="78">
        <f>'landmarks data'!BE7</f>
        <v>54</v>
      </c>
      <c r="AO7" s="78">
        <f>'landmarks data'!BF7</f>
        <v>27</v>
      </c>
      <c r="AP7" s="78">
        <f>'landmarks data'!BG7</f>
        <v>16</v>
      </c>
      <c r="AQ7" s="78">
        <f>'landmarks data'!BH7</f>
        <v>29</v>
      </c>
      <c r="AR7" s="78">
        <f>'landmarks data'!BI7</f>
        <v>17</v>
      </c>
      <c r="AS7" s="78">
        <f>'landmarks data'!BJ7</f>
        <v>17</v>
      </c>
      <c r="AT7" s="78">
        <f>'landmarks data'!BK7</f>
        <v>29</v>
      </c>
      <c r="AU7" s="78">
        <f>'landmarks data'!BL7</f>
        <v>0</v>
      </c>
      <c r="AV7" s="78">
        <f>'landmarks data'!BM7</f>
        <v>2</v>
      </c>
      <c r="AW7" s="78">
        <f>'landmarks data'!BN7</f>
        <v>-1</v>
      </c>
      <c r="AX7" s="78">
        <f>'landmarks data'!BO7</f>
        <v>-7</v>
      </c>
      <c r="AY7" s="78">
        <f>'landmarks data'!BP7</f>
        <v>-7</v>
      </c>
      <c r="AZ7" s="78">
        <f>'landmarks data'!BQ7</f>
        <v>1</v>
      </c>
      <c r="BA7" s="78">
        <f>'landmarks data'!BR7</f>
        <v>7</v>
      </c>
      <c r="BB7" s="78">
        <f>'landmarks data'!BS7</f>
        <v>76</v>
      </c>
      <c r="BC7" s="78">
        <f>'landmarks data'!BT7</f>
        <v>77</v>
      </c>
      <c r="BD7" s="78">
        <f>'landmarks data'!BU7</f>
        <v>98</v>
      </c>
      <c r="BE7" s="78">
        <f>'landmarks data'!BV7</f>
        <v>73</v>
      </c>
      <c r="BF7" s="78">
        <f>'landmarks data'!BW7</f>
        <v>89</v>
      </c>
      <c r="BG7" s="78">
        <f>'landmarks data'!BX7</f>
        <v>131</v>
      </c>
      <c r="BH7" s="78">
        <f>'landmarks data'!BY7</f>
        <v>159</v>
      </c>
      <c r="BI7" s="78">
        <f>'landmarks data'!BZ7</f>
        <v>163</v>
      </c>
      <c r="BJ7" s="78">
        <f>'landmarks data'!CA7</f>
        <v>138</v>
      </c>
      <c r="BK7" s="78">
        <f>'landmarks data'!CB7</f>
        <v>84</v>
      </c>
      <c r="BL7" s="78">
        <f>'landmarks data'!CC7</f>
        <v>79</v>
      </c>
      <c r="BM7" s="78">
        <f>'landmarks data'!CD7</f>
        <v>63</v>
      </c>
      <c r="BN7" s="80">
        <f>'landmarks data'!CE7</f>
        <v>66</v>
      </c>
      <c r="BO7" s="147" t="str">
        <f t="shared" si="0"/>
        <v>3-1 longer</v>
      </c>
      <c r="BP7" s="148" t="str">
        <f t="shared" si="1"/>
        <v>undecidable</v>
      </c>
      <c r="BQ7" s="148" t="str">
        <f t="shared" si="2"/>
        <v>horizontally colinear</v>
      </c>
      <c r="BR7" s="148" t="str">
        <f t="shared" si="3"/>
        <v>8 lower</v>
      </c>
      <c r="BS7" s="148" t="str">
        <f t="shared" si="4"/>
        <v>8 higher</v>
      </c>
      <c r="BT7" s="148" t="str">
        <f t="shared" si="5"/>
        <v>undecidable</v>
      </c>
      <c r="BU7" s="148" t="str">
        <f t="shared" si="6"/>
        <v>8 higher</v>
      </c>
      <c r="BV7" s="148" t="str">
        <f t="shared" si="7"/>
        <v>undecidable</v>
      </c>
      <c r="BW7" s="148" t="str">
        <f t="shared" si="8"/>
        <v>undecidable</v>
      </c>
      <c r="BX7" s="148" t="str">
        <f t="shared" si="9"/>
        <v>vertically colinear</v>
      </c>
      <c r="BY7" s="148" t="str">
        <f t="shared" si="10"/>
        <v>vertically colinear</v>
      </c>
      <c r="BZ7" s="148" t="str">
        <f t="shared" si="11"/>
        <v>undecidable</v>
      </c>
      <c r="CA7" s="148" t="str">
        <f t="shared" si="12"/>
        <v>vertically colinear</v>
      </c>
      <c r="CB7" s="148" t="str">
        <f t="shared" si="13"/>
        <v>undecidable</v>
      </c>
      <c r="CC7" s="148" t="str">
        <f t="shared" si="14"/>
        <v>undecidable</v>
      </c>
      <c r="CD7" s="148" t="str">
        <f t="shared" si="15"/>
        <v>undecidable</v>
      </c>
      <c r="CE7" s="148" t="str">
        <f t="shared" si="16"/>
        <v>undecidable</v>
      </c>
      <c r="CF7" s="149" t="str">
        <f t="shared" si="17"/>
        <v>5 to the left</v>
      </c>
      <c r="CG7"/>
    </row>
    <row r="8" spans="1:84" s="4" customFormat="1" ht="12.75">
      <c r="A8" s="4">
        <v>5</v>
      </c>
      <c r="B8" s="4" t="s">
        <v>20</v>
      </c>
      <c r="C8" s="4" t="str">
        <f t="shared" si="18"/>
        <v>POL 106803</v>
      </c>
      <c r="D8" s="200">
        <v>106803</v>
      </c>
      <c r="E8" s="200" t="s">
        <v>26</v>
      </c>
      <c r="F8" s="200" t="s">
        <v>202</v>
      </c>
      <c r="G8" s="200" t="s">
        <v>202</v>
      </c>
      <c r="H8" s="200" t="s">
        <v>23</v>
      </c>
      <c r="I8" s="200" t="s">
        <v>66</v>
      </c>
      <c r="J8" s="200" t="s">
        <v>68</v>
      </c>
      <c r="K8" s="200" t="s">
        <v>74</v>
      </c>
      <c r="L8" s="200" t="s">
        <v>83</v>
      </c>
      <c r="M8" s="200" t="s">
        <v>194</v>
      </c>
      <c r="N8" s="200" t="s">
        <v>90</v>
      </c>
      <c r="O8" s="200" t="s">
        <v>96</v>
      </c>
      <c r="P8" s="200" t="s">
        <v>97</v>
      </c>
      <c r="Q8" s="200" t="s">
        <v>106</v>
      </c>
      <c r="R8" s="200" t="s">
        <v>106</v>
      </c>
      <c r="S8" s="200" t="s">
        <v>65</v>
      </c>
      <c r="T8" s="200" t="s">
        <v>120</v>
      </c>
      <c r="U8" s="200" t="s">
        <v>133</v>
      </c>
      <c r="V8" s="200" t="s">
        <v>26</v>
      </c>
      <c r="W8" s="201" t="s">
        <v>26</v>
      </c>
      <c r="X8" s="200">
        <v>0</v>
      </c>
      <c r="Y8" s="200" t="s">
        <v>26</v>
      </c>
      <c r="Z8" s="3"/>
      <c r="AA8" s="79">
        <f>'landmarks data'!AR8</f>
        <v>0</v>
      </c>
      <c r="AB8" s="78">
        <f>'landmarks data'!AS8</f>
        <v>103</v>
      </c>
      <c r="AC8" s="78">
        <f>'landmarks data'!AT8</f>
        <v>19</v>
      </c>
      <c r="AD8" s="78">
        <f>'landmarks data'!AU8</f>
        <v>34</v>
      </c>
      <c r="AE8" s="78">
        <f>'landmarks data'!AV8</f>
        <v>65</v>
      </c>
      <c r="AF8" s="78">
        <f>'landmarks data'!AW8</f>
        <v>79</v>
      </c>
      <c r="AG8" s="78">
        <f>'landmarks data'!AX8</f>
        <v>62</v>
      </c>
      <c r="AH8" s="78">
        <f>'landmarks data'!AY8</f>
        <v>79</v>
      </c>
      <c r="AI8" s="78">
        <f>'landmarks data'!AZ8</f>
        <v>64</v>
      </c>
      <c r="AJ8" s="78">
        <f>'landmarks data'!BA8</f>
        <v>65</v>
      </c>
      <c r="AK8" s="78">
        <f>'landmarks data'!BB8</f>
        <v>52</v>
      </c>
      <c r="AL8" s="78">
        <f>'landmarks data'!BC8</f>
        <v>52</v>
      </c>
      <c r="AM8" s="78">
        <f>'landmarks data'!BD8</f>
        <v>66</v>
      </c>
      <c r="AN8" s="78">
        <f>'landmarks data'!BE8</f>
        <v>57</v>
      </c>
      <c r="AO8" s="78">
        <f>'landmarks data'!BF8</f>
        <v>30</v>
      </c>
      <c r="AP8" s="78">
        <f>'landmarks data'!BG8</f>
        <v>19</v>
      </c>
      <c r="AQ8" s="78">
        <f>'landmarks data'!BH8</f>
        <v>33</v>
      </c>
      <c r="AR8" s="78">
        <f>'landmarks data'!BI8</f>
        <v>17</v>
      </c>
      <c r="AS8" s="78">
        <f>'landmarks data'!BJ8</f>
        <v>18</v>
      </c>
      <c r="AT8" s="78">
        <f>'landmarks data'!BK8</f>
        <v>34</v>
      </c>
      <c r="AU8" s="78">
        <f>'landmarks data'!BL8</f>
        <v>0</v>
      </c>
      <c r="AV8" s="78">
        <f>'landmarks data'!BM8</f>
        <v>2</v>
      </c>
      <c r="AW8" s="78">
        <f>'landmarks data'!BN8</f>
        <v>0</v>
      </c>
      <c r="AX8" s="78">
        <f>'landmarks data'!BO8</f>
        <v>-6</v>
      </c>
      <c r="AY8" s="78">
        <f>'landmarks data'!BP8</f>
        <v>-7</v>
      </c>
      <c r="AZ8" s="78">
        <f>'landmarks data'!BQ8</f>
        <v>2</v>
      </c>
      <c r="BA8" s="78">
        <f>'landmarks data'!BR8</f>
        <v>9</v>
      </c>
      <c r="BB8" s="78">
        <f>'landmarks data'!BS8</f>
        <v>77</v>
      </c>
      <c r="BC8" s="78">
        <f>'landmarks data'!BT8</f>
        <v>78</v>
      </c>
      <c r="BD8" s="78">
        <f>'landmarks data'!BU8</f>
        <v>99</v>
      </c>
      <c r="BE8" s="78">
        <f>'landmarks data'!BV8</f>
        <v>75</v>
      </c>
      <c r="BF8" s="78">
        <f>'landmarks data'!BW8</f>
        <v>90</v>
      </c>
      <c r="BG8" s="78">
        <f>'landmarks data'!BX8</f>
        <v>133</v>
      </c>
      <c r="BH8" s="78">
        <f>'landmarks data'!BY8</f>
        <v>159</v>
      </c>
      <c r="BI8" s="78">
        <f>'landmarks data'!BZ8</f>
        <v>163</v>
      </c>
      <c r="BJ8" s="78">
        <f>'landmarks data'!CA8</f>
        <v>140</v>
      </c>
      <c r="BK8" s="78">
        <f>'landmarks data'!CB8</f>
        <v>86</v>
      </c>
      <c r="BL8" s="78">
        <f>'landmarks data'!CC8</f>
        <v>80</v>
      </c>
      <c r="BM8" s="78">
        <f>'landmarks data'!CD8</f>
        <v>64</v>
      </c>
      <c r="BN8" s="80">
        <f>'landmarks data'!CE8</f>
        <v>68</v>
      </c>
      <c r="BO8" s="147" t="str">
        <f t="shared" si="0"/>
        <v>undecidable</v>
      </c>
      <c r="BP8" s="148" t="str">
        <f t="shared" si="1"/>
        <v>undecidable</v>
      </c>
      <c r="BQ8" s="148" t="str">
        <f t="shared" si="2"/>
        <v>undecidable</v>
      </c>
      <c r="BR8" s="148" t="str">
        <f t="shared" si="3"/>
        <v>8 lower</v>
      </c>
      <c r="BS8" s="148" t="str">
        <f t="shared" si="4"/>
        <v>8 higher</v>
      </c>
      <c r="BT8" s="148" t="str">
        <f t="shared" si="5"/>
        <v>undecidable</v>
      </c>
      <c r="BU8" s="148" t="str">
        <f t="shared" si="6"/>
        <v>8 higher</v>
      </c>
      <c r="BV8" s="148" t="str">
        <f t="shared" si="7"/>
        <v>undecidable</v>
      </c>
      <c r="BW8" s="148" t="str">
        <f t="shared" si="8"/>
        <v>undecidable</v>
      </c>
      <c r="BX8" s="148" t="str">
        <f t="shared" si="9"/>
        <v>undecidable</v>
      </c>
      <c r="BY8" s="148" t="str">
        <f t="shared" si="10"/>
        <v>undecidable</v>
      </c>
      <c r="BZ8" s="148" t="str">
        <f t="shared" si="11"/>
        <v>vertically colinear</v>
      </c>
      <c r="CA8" s="148" t="str">
        <f t="shared" si="12"/>
        <v>undecidable</v>
      </c>
      <c r="CB8" s="148" t="str">
        <f t="shared" si="13"/>
        <v>undecidable</v>
      </c>
      <c r="CC8" s="148" t="str">
        <f t="shared" si="14"/>
        <v>undecidable</v>
      </c>
      <c r="CD8" s="148" t="str">
        <f t="shared" si="15"/>
        <v>vertically colinear</v>
      </c>
      <c r="CE8" s="148" t="str">
        <f t="shared" si="16"/>
        <v>undecidable</v>
      </c>
      <c r="CF8" s="149" t="str">
        <f t="shared" si="17"/>
        <v>undecidable</v>
      </c>
    </row>
    <row r="9" spans="1:84" s="4" customFormat="1" ht="12.75">
      <c r="A9" s="4">
        <v>6</v>
      </c>
      <c r="B9" s="4" t="s">
        <v>20</v>
      </c>
      <c r="C9" s="4" t="str">
        <f t="shared" si="18"/>
        <v>POL 106804</v>
      </c>
      <c r="D9" s="200">
        <v>106804</v>
      </c>
      <c r="E9" s="200" t="s">
        <v>26</v>
      </c>
      <c r="F9" s="200" t="s">
        <v>202</v>
      </c>
      <c r="G9" s="200" t="s">
        <v>202</v>
      </c>
      <c r="H9" s="200" t="s">
        <v>23</v>
      </c>
      <c r="I9" s="200" t="s">
        <v>66</v>
      </c>
      <c r="J9" s="200" t="s">
        <v>68</v>
      </c>
      <c r="K9" s="200" t="s">
        <v>73</v>
      </c>
      <c r="L9" s="200" t="s">
        <v>83</v>
      </c>
      <c r="M9" s="200" t="s">
        <v>194</v>
      </c>
      <c r="N9" s="200" t="s">
        <v>66</v>
      </c>
      <c r="O9" s="200" t="s">
        <v>96</v>
      </c>
      <c r="P9" s="200" t="s">
        <v>97</v>
      </c>
      <c r="Q9" s="200" t="s">
        <v>106</v>
      </c>
      <c r="R9" s="200" t="s">
        <v>106</v>
      </c>
      <c r="S9" s="200" t="s">
        <v>65</v>
      </c>
      <c r="T9" s="200" t="s">
        <v>119</v>
      </c>
      <c r="U9" s="200" t="s">
        <v>133</v>
      </c>
      <c r="V9" s="200" t="s">
        <v>26</v>
      </c>
      <c r="W9" s="201" t="s">
        <v>26</v>
      </c>
      <c r="X9" s="200">
        <v>0</v>
      </c>
      <c r="Y9" s="200" t="s">
        <v>26</v>
      </c>
      <c r="Z9" s="3"/>
      <c r="AA9" s="79">
        <f>'landmarks data'!AR9</f>
        <v>0</v>
      </c>
      <c r="AB9" s="78">
        <f>'landmarks data'!AS9</f>
        <v>105</v>
      </c>
      <c r="AC9" s="78">
        <f>'landmarks data'!AT9</f>
        <v>16</v>
      </c>
      <c r="AD9" s="78">
        <f>'landmarks data'!AU9</f>
        <v>33</v>
      </c>
      <c r="AE9" s="78">
        <f>'landmarks data'!AV9</f>
        <v>64</v>
      </c>
      <c r="AF9" s="78">
        <f>'landmarks data'!AW9</f>
        <v>78</v>
      </c>
      <c r="AG9" s="78">
        <f>'landmarks data'!AX9</f>
        <v>62</v>
      </c>
      <c r="AH9" s="78">
        <f>'landmarks data'!AY9</f>
        <v>77</v>
      </c>
      <c r="AI9" s="78">
        <f>'landmarks data'!AZ9</f>
        <v>62</v>
      </c>
      <c r="AJ9" s="78">
        <f>'landmarks data'!BA9</f>
        <v>70</v>
      </c>
      <c r="AK9" s="78">
        <f>'landmarks data'!BB9</f>
        <v>48</v>
      </c>
      <c r="AL9" s="78">
        <f>'landmarks data'!BC9</f>
        <v>51</v>
      </c>
      <c r="AM9" s="78">
        <f>'landmarks data'!BD9</f>
        <v>64</v>
      </c>
      <c r="AN9" s="78">
        <f>'landmarks data'!BE9</f>
        <v>51</v>
      </c>
      <c r="AO9" s="78">
        <f>'landmarks data'!BF9</f>
        <v>31</v>
      </c>
      <c r="AP9" s="78">
        <f>'landmarks data'!BG9</f>
        <v>19</v>
      </c>
      <c r="AQ9" s="78">
        <f>'landmarks data'!BH9</f>
        <v>32</v>
      </c>
      <c r="AR9" s="78">
        <f>'landmarks data'!BI9</f>
        <v>16</v>
      </c>
      <c r="AS9" s="78">
        <f>'landmarks data'!BJ9</f>
        <v>18</v>
      </c>
      <c r="AT9" s="78">
        <f>'landmarks data'!BK9</f>
        <v>31</v>
      </c>
      <c r="AU9" s="78">
        <f>'landmarks data'!BL9</f>
        <v>0</v>
      </c>
      <c r="AV9" s="78">
        <f>'landmarks data'!BM9</f>
        <v>7</v>
      </c>
      <c r="AW9" s="78">
        <f>'landmarks data'!BN9</f>
        <v>0</v>
      </c>
      <c r="AX9" s="78">
        <f>'landmarks data'!BO9</f>
        <v>-5</v>
      </c>
      <c r="AY9" s="78">
        <f>'landmarks data'!BP9</f>
        <v>-5</v>
      </c>
      <c r="AZ9" s="78">
        <f>'landmarks data'!BQ9</f>
        <v>7</v>
      </c>
      <c r="BA9" s="78">
        <f>'landmarks data'!BR9</f>
        <v>12</v>
      </c>
      <c r="BB9" s="78">
        <f>'landmarks data'!BS9</f>
        <v>87</v>
      </c>
      <c r="BC9" s="78">
        <f>'landmarks data'!BT9</f>
        <v>78</v>
      </c>
      <c r="BD9" s="78">
        <f>'landmarks data'!BU9</f>
        <v>93</v>
      </c>
      <c r="BE9" s="78">
        <f>'landmarks data'!BV9</f>
        <v>71</v>
      </c>
      <c r="BF9" s="78">
        <f>'landmarks data'!BW9</f>
        <v>89</v>
      </c>
      <c r="BG9" s="78">
        <f>'landmarks data'!BX9</f>
        <v>135</v>
      </c>
      <c r="BH9" s="78">
        <f>'landmarks data'!BY9</f>
        <v>159</v>
      </c>
      <c r="BI9" s="78">
        <f>'landmarks data'!BZ9</f>
        <v>162</v>
      </c>
      <c r="BJ9" s="78">
        <f>'landmarks data'!CA9</f>
        <v>136</v>
      </c>
      <c r="BK9" s="78">
        <f>'landmarks data'!CB9</f>
        <v>82</v>
      </c>
      <c r="BL9" s="78">
        <f>'landmarks data'!CC9</f>
        <v>74</v>
      </c>
      <c r="BM9" s="78">
        <f>'landmarks data'!CD9</f>
        <v>58</v>
      </c>
      <c r="BN9" s="80">
        <f>'landmarks data'!CE9</f>
        <v>65</v>
      </c>
      <c r="BO9" s="147" t="str">
        <f t="shared" si="0"/>
        <v>3-1 longer</v>
      </c>
      <c r="BP9" s="148" t="str">
        <f t="shared" si="1"/>
        <v>3 higher</v>
      </c>
      <c r="BQ9" s="148" t="str">
        <f t="shared" si="2"/>
        <v>horizontally colinear</v>
      </c>
      <c r="BR9" s="148" t="str">
        <f t="shared" si="3"/>
        <v>8 lower</v>
      </c>
      <c r="BS9" s="148" t="str">
        <f t="shared" si="4"/>
        <v>undecidable</v>
      </c>
      <c r="BT9" s="148" t="str">
        <f t="shared" si="5"/>
        <v>8 lower</v>
      </c>
      <c r="BU9" s="148" t="str">
        <f t="shared" si="6"/>
        <v>undecidable</v>
      </c>
      <c r="BV9" s="148" t="str">
        <f t="shared" si="7"/>
        <v>undecidable</v>
      </c>
      <c r="BW9" s="148" t="str">
        <f t="shared" si="8"/>
        <v>undecidable</v>
      </c>
      <c r="BX9" s="148" t="str">
        <f t="shared" si="9"/>
        <v>vertically colinear</v>
      </c>
      <c r="BY9" s="148" t="str">
        <f t="shared" si="10"/>
        <v>undecidable</v>
      </c>
      <c r="BZ9" s="148" t="str">
        <f t="shared" si="11"/>
        <v>5 to the right</v>
      </c>
      <c r="CA9" s="148" t="str">
        <f t="shared" si="12"/>
        <v>undecidable</v>
      </c>
      <c r="CB9" s="148" t="str">
        <f t="shared" si="13"/>
        <v>undecidable</v>
      </c>
      <c r="CC9" s="148" t="str">
        <f t="shared" si="14"/>
        <v>undecidable</v>
      </c>
      <c r="CD9" s="148" t="str">
        <f t="shared" si="15"/>
        <v>undecidable</v>
      </c>
      <c r="CE9" s="148" t="str">
        <f t="shared" si="16"/>
        <v>10 to the left</v>
      </c>
      <c r="CF9" s="149" t="str">
        <f t="shared" si="17"/>
        <v>vertically colinear</v>
      </c>
    </row>
    <row r="10" spans="1:84" s="4" customFormat="1" ht="12.75">
      <c r="A10" s="4">
        <v>7</v>
      </c>
      <c r="B10" s="4" t="s">
        <v>20</v>
      </c>
      <c r="C10" s="4" t="str">
        <f t="shared" si="18"/>
        <v>POL 106805</v>
      </c>
      <c r="D10" s="200">
        <v>106805</v>
      </c>
      <c r="E10" s="200" t="s">
        <v>26</v>
      </c>
      <c r="F10" s="200" t="s">
        <v>202</v>
      </c>
      <c r="G10" s="200" t="s">
        <v>202</v>
      </c>
      <c r="H10" s="200" t="s">
        <v>23</v>
      </c>
      <c r="I10" s="200" t="s">
        <v>66</v>
      </c>
      <c r="J10" s="200" t="s">
        <v>68</v>
      </c>
      <c r="K10" s="200" t="s">
        <v>73</v>
      </c>
      <c r="L10" s="200" t="s">
        <v>83</v>
      </c>
      <c r="M10" s="200" t="s">
        <v>194</v>
      </c>
      <c r="N10" s="200" t="s">
        <v>195</v>
      </c>
      <c r="O10" s="200" t="s">
        <v>96</v>
      </c>
      <c r="P10" s="200" t="s">
        <v>97</v>
      </c>
      <c r="Q10" s="200" t="s">
        <v>109</v>
      </c>
      <c r="R10" s="200" t="s">
        <v>109</v>
      </c>
      <c r="S10" s="200" t="s">
        <v>109</v>
      </c>
      <c r="T10" s="200" t="s">
        <v>120</v>
      </c>
      <c r="U10" s="200" t="s">
        <v>26</v>
      </c>
      <c r="V10" s="200" t="s">
        <v>26</v>
      </c>
      <c r="W10" s="201" t="s">
        <v>26</v>
      </c>
      <c r="X10" s="200">
        <v>0</v>
      </c>
      <c r="Y10" s="200" t="s">
        <v>26</v>
      </c>
      <c r="Z10" s="3"/>
      <c r="AA10" s="79">
        <f>'landmarks data'!AR10</f>
        <v>0</v>
      </c>
      <c r="AB10" s="78">
        <f>'landmarks data'!AS10</f>
        <v>99</v>
      </c>
      <c r="AC10" s="78">
        <f>'landmarks data'!AT10</f>
        <v>14</v>
      </c>
      <c r="AD10" s="78">
        <f>'landmarks data'!AU10</f>
        <v>30</v>
      </c>
      <c r="AE10" s="78">
        <f>'landmarks data'!AV10</f>
        <v>62</v>
      </c>
      <c r="AF10" s="78">
        <f>'landmarks data'!AW10</f>
        <v>80</v>
      </c>
      <c r="AG10" s="78">
        <f>'landmarks data'!AX10</f>
        <v>59</v>
      </c>
      <c r="AH10" s="78">
        <f>'landmarks data'!AY10</f>
        <v>79</v>
      </c>
      <c r="AI10" s="78">
        <f>'landmarks data'!AZ10</f>
        <v>62</v>
      </c>
      <c r="AJ10" s="78">
        <f>'landmarks data'!BA10</f>
        <v>60</v>
      </c>
      <c r="AK10" s="78">
        <f>'landmarks data'!BB10</f>
        <v>46</v>
      </c>
      <c r="AL10" s="78">
        <f>'landmarks data'!BC10</f>
        <v>46</v>
      </c>
      <c r="AM10" s="78">
        <f>'landmarks data'!BD10</f>
        <v>60</v>
      </c>
      <c r="AN10" s="78">
        <f>'landmarks data'!BE10</f>
        <v>45</v>
      </c>
      <c r="AO10" s="78">
        <f>'landmarks data'!BF10</f>
        <v>26</v>
      </c>
      <c r="AP10" s="78">
        <f>'landmarks data'!BG10</f>
        <v>16</v>
      </c>
      <c r="AQ10" s="78">
        <f>'landmarks data'!BH10</f>
        <v>29</v>
      </c>
      <c r="AR10" s="78">
        <f>'landmarks data'!BI10</f>
        <v>12</v>
      </c>
      <c r="AS10" s="78">
        <f>'landmarks data'!BJ10</f>
        <v>14</v>
      </c>
      <c r="AT10" s="78">
        <f>'landmarks data'!BK10</f>
        <v>29</v>
      </c>
      <c r="AU10" s="78">
        <f>'landmarks data'!BL10</f>
        <v>0</v>
      </c>
      <c r="AV10" s="78">
        <f>'landmarks data'!BM10</f>
        <v>3</v>
      </c>
      <c r="AW10" s="78">
        <f>'landmarks data'!BN10</f>
        <v>0</v>
      </c>
      <c r="AX10" s="78">
        <f>'landmarks data'!BO10</f>
        <v>-2</v>
      </c>
      <c r="AY10" s="78">
        <f>'landmarks data'!BP10</f>
        <v>-7</v>
      </c>
      <c r="AZ10" s="78">
        <f>'landmarks data'!BQ10</f>
        <v>3</v>
      </c>
      <c r="BA10" s="78">
        <f>'landmarks data'!BR10</f>
        <v>12</v>
      </c>
      <c r="BB10" s="78">
        <f>'landmarks data'!BS10</f>
        <v>79</v>
      </c>
      <c r="BC10" s="78">
        <f>'landmarks data'!BT10</f>
        <v>79</v>
      </c>
      <c r="BD10" s="78">
        <f>'landmarks data'!BU10</f>
        <v>98</v>
      </c>
      <c r="BE10" s="78">
        <f>'landmarks data'!BV10</f>
        <v>73</v>
      </c>
      <c r="BF10" s="78">
        <f>'landmarks data'!BW10</f>
        <v>91</v>
      </c>
      <c r="BG10" s="78">
        <f>'landmarks data'!BX10</f>
        <v>142</v>
      </c>
      <c r="BH10" s="78">
        <f>'landmarks data'!BY10</f>
        <v>162</v>
      </c>
      <c r="BI10" s="78">
        <f>'landmarks data'!BZ10</f>
        <v>165</v>
      </c>
      <c r="BJ10" s="78">
        <f>'landmarks data'!CA10</f>
        <v>149</v>
      </c>
      <c r="BK10" s="78">
        <f>'landmarks data'!CB10</f>
        <v>83</v>
      </c>
      <c r="BL10" s="78">
        <f>'landmarks data'!CC10</f>
        <v>76</v>
      </c>
      <c r="BM10" s="78">
        <f>'landmarks data'!CD10</f>
        <v>60</v>
      </c>
      <c r="BN10" s="80">
        <f>'landmarks data'!CE10</f>
        <v>67</v>
      </c>
      <c r="BO10" s="147" t="str">
        <f t="shared" si="0"/>
        <v>undecidable</v>
      </c>
      <c r="BP10" s="148" t="str">
        <f t="shared" si="1"/>
        <v>undecidable</v>
      </c>
      <c r="BQ10" s="148" t="str">
        <f t="shared" si="2"/>
        <v>undecidable</v>
      </c>
      <c r="BR10" s="148" t="str">
        <f t="shared" si="3"/>
        <v>8 lower</v>
      </c>
      <c r="BS10" s="148" t="str">
        <f t="shared" si="4"/>
        <v>undecidable</v>
      </c>
      <c r="BT10" s="148" t="str">
        <f t="shared" si="5"/>
        <v>undecidable</v>
      </c>
      <c r="BU10" s="148" t="str">
        <f t="shared" si="6"/>
        <v>8 higher</v>
      </c>
      <c r="BV10" s="148" t="str">
        <f t="shared" si="7"/>
        <v>undecidable</v>
      </c>
      <c r="BW10" s="148" t="str">
        <f t="shared" si="8"/>
        <v>undecidable</v>
      </c>
      <c r="BX10" s="148" t="str">
        <f t="shared" si="9"/>
        <v>undecidable</v>
      </c>
      <c r="BY10" s="148" t="str">
        <f t="shared" si="10"/>
        <v>vertically colinear</v>
      </c>
      <c r="BZ10" s="148" t="str">
        <f t="shared" si="11"/>
        <v>undecidable</v>
      </c>
      <c r="CA10" s="148" t="str">
        <f t="shared" si="12"/>
        <v>undecidable</v>
      </c>
      <c r="CB10" s="148" t="str">
        <f t="shared" si="13"/>
        <v>undecidable</v>
      </c>
      <c r="CC10" s="148" t="str">
        <f t="shared" si="14"/>
        <v>undecidable</v>
      </c>
      <c r="CD10" s="148" t="str">
        <f t="shared" si="15"/>
        <v>undecidable</v>
      </c>
      <c r="CE10" s="148" t="str">
        <f t="shared" si="16"/>
        <v>vertically colinear</v>
      </c>
      <c r="CF10" s="149" t="str">
        <f t="shared" si="17"/>
        <v>undecidable</v>
      </c>
    </row>
    <row r="11" spans="1:84" s="4" customFormat="1" ht="12.75">
      <c r="A11" s="4">
        <v>8</v>
      </c>
      <c r="B11" s="4" t="s">
        <v>20</v>
      </c>
      <c r="C11" s="4" t="str">
        <f t="shared" si="18"/>
        <v>POL 106806</v>
      </c>
      <c r="D11" s="200">
        <v>106806</v>
      </c>
      <c r="E11" s="200" t="s">
        <v>26</v>
      </c>
      <c r="F11" s="200" t="s">
        <v>202</v>
      </c>
      <c r="G11" s="200" t="s">
        <v>202</v>
      </c>
      <c r="H11" s="200" t="s">
        <v>23</v>
      </c>
      <c r="I11" s="200" t="s">
        <v>66</v>
      </c>
      <c r="J11" s="200" t="s">
        <v>68</v>
      </c>
      <c r="K11" s="200" t="s">
        <v>192</v>
      </c>
      <c r="L11" s="200" t="s">
        <v>83</v>
      </c>
      <c r="M11" s="200" t="s">
        <v>194</v>
      </c>
      <c r="N11" s="200" t="s">
        <v>195</v>
      </c>
      <c r="O11" s="200" t="s">
        <v>96</v>
      </c>
      <c r="P11" s="200" t="s">
        <v>97</v>
      </c>
      <c r="Q11" s="200" t="s">
        <v>104</v>
      </c>
      <c r="R11" s="200" t="s">
        <v>109</v>
      </c>
      <c r="S11" s="200" t="s">
        <v>65</v>
      </c>
      <c r="T11" s="200" t="s">
        <v>119</v>
      </c>
      <c r="U11" s="200" t="s">
        <v>26</v>
      </c>
      <c r="V11" s="200" t="s">
        <v>26</v>
      </c>
      <c r="W11" s="201" t="s">
        <v>26</v>
      </c>
      <c r="X11" s="200">
        <v>0</v>
      </c>
      <c r="Y11" s="200" t="s">
        <v>26</v>
      </c>
      <c r="Z11" s="3"/>
      <c r="AA11" s="79">
        <f>'landmarks data'!AR11</f>
        <v>0</v>
      </c>
      <c r="AB11" s="78">
        <f>'landmarks data'!AS11</f>
        <v>99</v>
      </c>
      <c r="AC11" s="78">
        <f>'landmarks data'!AT11</f>
        <v>21</v>
      </c>
      <c r="AD11" s="78">
        <f>'landmarks data'!AU11</f>
        <v>32</v>
      </c>
      <c r="AE11" s="78">
        <f>'landmarks data'!AV11</f>
        <v>67</v>
      </c>
      <c r="AF11" s="78">
        <f>'landmarks data'!AW11</f>
        <v>80</v>
      </c>
      <c r="AG11" s="78">
        <f>'landmarks data'!AX11</f>
        <v>62</v>
      </c>
      <c r="AH11" s="78">
        <f>'landmarks data'!AY11</f>
        <v>81</v>
      </c>
      <c r="AI11" s="78">
        <f>'landmarks data'!AZ11</f>
        <v>62</v>
      </c>
      <c r="AJ11" s="78">
        <f>'landmarks data'!BA11</f>
        <v>65</v>
      </c>
      <c r="AK11" s="78">
        <f>'landmarks data'!BB11</f>
        <v>47</v>
      </c>
      <c r="AL11" s="78">
        <f>'landmarks data'!BC11</f>
        <v>49</v>
      </c>
      <c r="AM11" s="78">
        <f>'landmarks data'!BD11</f>
        <v>62</v>
      </c>
      <c r="AN11" s="78">
        <f>'landmarks data'!BE11</f>
        <v>49</v>
      </c>
      <c r="AO11" s="78">
        <f>'landmarks data'!BF11</f>
        <v>28</v>
      </c>
      <c r="AP11" s="78">
        <f>'landmarks data'!BG11</f>
        <v>16</v>
      </c>
      <c r="AQ11" s="78">
        <f>'landmarks data'!BH11</f>
        <v>31</v>
      </c>
      <c r="AR11" s="78">
        <f>'landmarks data'!BI11</f>
        <v>14</v>
      </c>
      <c r="AS11" s="78">
        <f>'landmarks data'!BJ11</f>
        <v>17</v>
      </c>
      <c r="AT11" s="78">
        <f>'landmarks data'!BK11</f>
        <v>30</v>
      </c>
      <c r="AU11" s="78">
        <f>'landmarks data'!BL11</f>
        <v>0</v>
      </c>
      <c r="AV11" s="78">
        <f>'landmarks data'!BM11</f>
        <v>2</v>
      </c>
      <c r="AW11" s="78">
        <f>'landmarks data'!BN11</f>
        <v>-1</v>
      </c>
      <c r="AX11" s="78">
        <f>'landmarks data'!BO11</f>
        <v>-1</v>
      </c>
      <c r="AY11" s="78">
        <f>'landmarks data'!BP11</f>
        <v>-8</v>
      </c>
      <c r="AZ11" s="78">
        <f>'landmarks data'!BQ11</f>
        <v>2</v>
      </c>
      <c r="BA11" s="78">
        <f>'landmarks data'!BR11</f>
        <v>13</v>
      </c>
      <c r="BB11" s="78">
        <f>'landmarks data'!BS11</f>
        <v>81</v>
      </c>
      <c r="BC11" s="78">
        <f>'landmarks data'!BT11</f>
        <v>76</v>
      </c>
      <c r="BD11" s="78">
        <f>'landmarks data'!BU11</f>
        <v>95</v>
      </c>
      <c r="BE11" s="78">
        <f>'landmarks data'!BV11</f>
        <v>75</v>
      </c>
      <c r="BF11" s="78">
        <f>'landmarks data'!BW11</f>
        <v>95</v>
      </c>
      <c r="BG11" s="78">
        <f>'landmarks data'!BX11</f>
        <v>143</v>
      </c>
      <c r="BH11" s="78">
        <f>'landmarks data'!BY11</f>
        <v>159</v>
      </c>
      <c r="BI11" s="78">
        <f>'landmarks data'!BZ11</f>
        <v>164</v>
      </c>
      <c r="BJ11" s="78">
        <f>'landmarks data'!CA11</f>
        <v>149</v>
      </c>
      <c r="BK11" s="78">
        <f>'landmarks data'!CB11</f>
        <v>85</v>
      </c>
      <c r="BL11" s="78">
        <f>'landmarks data'!CC11</f>
        <v>76</v>
      </c>
      <c r="BM11" s="78">
        <f>'landmarks data'!CD11</f>
        <v>58</v>
      </c>
      <c r="BN11" s="80">
        <f>'landmarks data'!CE11</f>
        <v>68</v>
      </c>
      <c r="BO11" s="147" t="str">
        <f t="shared" si="0"/>
        <v>undecidable</v>
      </c>
      <c r="BP11" s="148" t="str">
        <f t="shared" si="1"/>
        <v>undecidable</v>
      </c>
      <c r="BQ11" s="148" t="str">
        <f t="shared" si="2"/>
        <v>4 lower</v>
      </c>
      <c r="BR11" s="148" t="str">
        <f t="shared" si="3"/>
        <v>8 lower</v>
      </c>
      <c r="BS11" s="148" t="str">
        <f t="shared" si="4"/>
        <v>undecidable</v>
      </c>
      <c r="BT11" s="148" t="str">
        <f t="shared" si="5"/>
        <v>undecidable</v>
      </c>
      <c r="BU11" s="148" t="str">
        <f t="shared" si="6"/>
        <v>8 higher</v>
      </c>
      <c r="BV11" s="148" t="str">
        <f t="shared" si="7"/>
        <v>horizontally colinear</v>
      </c>
      <c r="BW11" s="148" t="str">
        <f t="shared" si="8"/>
        <v>undecidable</v>
      </c>
      <c r="BX11" s="148" t="str">
        <f t="shared" si="9"/>
        <v>3 to the right</v>
      </c>
      <c r="BY11" s="148" t="str">
        <f t="shared" si="10"/>
        <v>undecidable</v>
      </c>
      <c r="BZ11" s="148" t="str">
        <f t="shared" si="11"/>
        <v>undecidable</v>
      </c>
      <c r="CA11" s="148" t="str">
        <f t="shared" si="12"/>
        <v>undecidable</v>
      </c>
      <c r="CB11" s="148" t="str">
        <f t="shared" si="13"/>
        <v>undecidable</v>
      </c>
      <c r="CC11" s="148" t="str">
        <f t="shared" si="14"/>
        <v>undecidable</v>
      </c>
      <c r="CD11" s="148" t="str">
        <f t="shared" si="15"/>
        <v>undecidable</v>
      </c>
      <c r="CE11" s="148" t="str">
        <f t="shared" si="16"/>
        <v>undecidable</v>
      </c>
      <c r="CF11" s="149" t="str">
        <f t="shared" si="17"/>
        <v>undecidable</v>
      </c>
    </row>
    <row r="12" spans="1:84" s="4" customFormat="1" ht="12.75">
      <c r="A12" s="4">
        <v>9</v>
      </c>
      <c r="B12" s="4" t="s">
        <v>20</v>
      </c>
      <c r="C12" s="4" t="str">
        <f t="shared" si="18"/>
        <v>POL 106807</v>
      </c>
      <c r="D12" s="200">
        <v>106807</v>
      </c>
      <c r="E12" s="200" t="s">
        <v>26</v>
      </c>
      <c r="F12" s="200" t="s">
        <v>202</v>
      </c>
      <c r="G12" s="200" t="s">
        <v>202</v>
      </c>
      <c r="H12" s="200" t="s">
        <v>23</v>
      </c>
      <c r="I12" s="200" t="s">
        <v>66</v>
      </c>
      <c r="J12" s="200" t="s">
        <v>68</v>
      </c>
      <c r="K12" s="200" t="s">
        <v>192</v>
      </c>
      <c r="L12" s="200" t="s">
        <v>83</v>
      </c>
      <c r="M12" s="200" t="s">
        <v>194</v>
      </c>
      <c r="N12" s="200" t="s">
        <v>66</v>
      </c>
      <c r="O12" s="200" t="s">
        <v>96</v>
      </c>
      <c r="P12" s="200" t="s">
        <v>97</v>
      </c>
      <c r="Q12" s="200" t="s">
        <v>104</v>
      </c>
      <c r="R12" s="200" t="s">
        <v>104</v>
      </c>
      <c r="S12" s="200" t="s">
        <v>65</v>
      </c>
      <c r="T12" s="200" t="s">
        <v>119</v>
      </c>
      <c r="U12" s="200" t="s">
        <v>26</v>
      </c>
      <c r="V12" s="200" t="s">
        <v>26</v>
      </c>
      <c r="W12" s="201" t="s">
        <v>26</v>
      </c>
      <c r="X12" s="200">
        <v>0</v>
      </c>
      <c r="Y12" s="200" t="s">
        <v>26</v>
      </c>
      <c r="Z12" s="3"/>
      <c r="AA12" s="79">
        <f>'landmarks data'!AR12</f>
        <v>0</v>
      </c>
      <c r="AB12" s="78">
        <f>'landmarks data'!AS12</f>
        <v>98</v>
      </c>
      <c r="AC12" s="78">
        <f>'landmarks data'!AT12</f>
        <v>16</v>
      </c>
      <c r="AD12" s="78">
        <f>'landmarks data'!AU12</f>
        <v>36</v>
      </c>
      <c r="AE12" s="78">
        <f>'landmarks data'!AV12</f>
        <v>62</v>
      </c>
      <c r="AF12" s="78">
        <f>'landmarks data'!AW12</f>
        <v>80</v>
      </c>
      <c r="AG12" s="78">
        <f>'landmarks data'!AX12</f>
        <v>58</v>
      </c>
      <c r="AH12" s="78">
        <f>'landmarks data'!AY12</f>
        <v>78</v>
      </c>
      <c r="AI12" s="78">
        <f>'landmarks data'!AZ12</f>
        <v>61</v>
      </c>
      <c r="AJ12" s="78">
        <f>'landmarks data'!BA12</f>
        <v>66</v>
      </c>
      <c r="AK12" s="78">
        <f>'landmarks data'!BB12</f>
        <v>47</v>
      </c>
      <c r="AL12" s="78">
        <f>'landmarks data'!BC12</f>
        <v>48</v>
      </c>
      <c r="AM12" s="78">
        <f>'landmarks data'!BD12</f>
        <v>59</v>
      </c>
      <c r="AN12" s="78">
        <f>'landmarks data'!BE12</f>
        <v>44</v>
      </c>
      <c r="AO12" s="78">
        <f>'landmarks data'!BF12</f>
        <v>26</v>
      </c>
      <c r="AP12" s="78">
        <f>'landmarks data'!BG12</f>
        <v>14</v>
      </c>
      <c r="AQ12" s="78">
        <f>'landmarks data'!BH12</f>
        <v>32</v>
      </c>
      <c r="AR12" s="78">
        <f>'landmarks data'!BI12</f>
        <v>13</v>
      </c>
      <c r="AS12" s="78">
        <f>'landmarks data'!BJ12</f>
        <v>19</v>
      </c>
      <c r="AT12" s="78">
        <f>'landmarks data'!BK12</f>
        <v>31</v>
      </c>
      <c r="AU12" s="78">
        <f>'landmarks data'!BL12</f>
        <v>0</v>
      </c>
      <c r="AV12" s="78">
        <f>'landmarks data'!BM12</f>
        <v>1</v>
      </c>
      <c r="AW12" s="78">
        <f>'landmarks data'!BN12</f>
        <v>0</v>
      </c>
      <c r="AX12" s="78">
        <f>'landmarks data'!BO12</f>
        <v>-4</v>
      </c>
      <c r="AY12" s="78">
        <f>'landmarks data'!BP12</f>
        <v>-7</v>
      </c>
      <c r="AZ12" s="78">
        <f>'landmarks data'!BQ12</f>
        <v>2</v>
      </c>
      <c r="BA12" s="78">
        <f>'landmarks data'!BR12</f>
        <v>14</v>
      </c>
      <c r="BB12" s="78">
        <f>'landmarks data'!BS12</f>
        <v>82</v>
      </c>
      <c r="BC12" s="78">
        <f>'landmarks data'!BT12</f>
        <v>76</v>
      </c>
      <c r="BD12" s="78">
        <f>'landmarks data'!BU12</f>
        <v>98</v>
      </c>
      <c r="BE12" s="78">
        <f>'landmarks data'!BV12</f>
        <v>74</v>
      </c>
      <c r="BF12" s="78">
        <f>'landmarks data'!BW12</f>
        <v>92</v>
      </c>
      <c r="BG12" s="78">
        <f>'landmarks data'!BX12</f>
        <v>139</v>
      </c>
      <c r="BH12" s="78">
        <f>'landmarks data'!BY12</f>
        <v>161</v>
      </c>
      <c r="BI12" s="78">
        <f>'landmarks data'!BZ12</f>
        <v>165</v>
      </c>
      <c r="BJ12" s="78">
        <f>'landmarks data'!CA12</f>
        <v>157</v>
      </c>
      <c r="BK12" s="78">
        <f>'landmarks data'!CB12</f>
        <v>82</v>
      </c>
      <c r="BL12" s="78">
        <f>'landmarks data'!CC12</f>
        <v>75</v>
      </c>
      <c r="BM12" s="78">
        <f>'landmarks data'!CD12</f>
        <v>57</v>
      </c>
      <c r="BN12" s="80">
        <f>'landmarks data'!CE12</f>
        <v>69</v>
      </c>
      <c r="BO12" s="147" t="str">
        <f t="shared" si="0"/>
        <v>undecidable</v>
      </c>
      <c r="BP12" s="148" t="str">
        <f t="shared" si="1"/>
        <v>undecidable</v>
      </c>
      <c r="BQ12" s="148" t="str">
        <f t="shared" si="2"/>
        <v>undecidable</v>
      </c>
      <c r="BR12" s="148" t="str">
        <f t="shared" si="3"/>
        <v>8 lower</v>
      </c>
      <c r="BS12" s="148" t="str">
        <f t="shared" si="4"/>
        <v>horizontally colinear</v>
      </c>
      <c r="BT12" s="148" t="str">
        <f t="shared" si="5"/>
        <v>8 lower</v>
      </c>
      <c r="BU12" s="148" t="str">
        <f t="shared" si="6"/>
        <v>8 higher</v>
      </c>
      <c r="BV12" s="148" t="str">
        <f t="shared" si="7"/>
        <v>undecidable</v>
      </c>
      <c r="BW12" s="148" t="str">
        <f t="shared" si="8"/>
        <v>undecidable</v>
      </c>
      <c r="BX12" s="148" t="str">
        <f t="shared" si="9"/>
        <v>undecidable</v>
      </c>
      <c r="BY12" s="148" t="str">
        <f t="shared" si="10"/>
        <v>undecidable</v>
      </c>
      <c r="BZ12" s="148" t="str">
        <f t="shared" si="11"/>
        <v>undecidable</v>
      </c>
      <c r="CA12" s="148" t="str">
        <f t="shared" si="12"/>
        <v>18 to the left</v>
      </c>
      <c r="CB12" s="148" t="str">
        <f t="shared" si="13"/>
        <v>undecidable</v>
      </c>
      <c r="CC12" s="148" t="str">
        <f t="shared" si="14"/>
        <v>undecidable</v>
      </c>
      <c r="CD12" s="148" t="str">
        <f t="shared" si="15"/>
        <v>undecidable</v>
      </c>
      <c r="CE12" s="148" t="str">
        <f t="shared" si="16"/>
        <v>10 to the left</v>
      </c>
      <c r="CF12" s="149" t="str">
        <f t="shared" si="17"/>
        <v>undecidable</v>
      </c>
    </row>
    <row r="13" spans="1:84" s="4" customFormat="1" ht="12.75">
      <c r="A13" s="4">
        <v>10</v>
      </c>
      <c r="B13" s="4" t="s">
        <v>20</v>
      </c>
      <c r="C13" s="4" t="str">
        <f t="shared" si="18"/>
        <v>POL 106809</v>
      </c>
      <c r="D13" s="200">
        <v>106809</v>
      </c>
      <c r="E13" s="200" t="s">
        <v>26</v>
      </c>
      <c r="F13" s="200" t="s">
        <v>202</v>
      </c>
      <c r="G13" s="200" t="s">
        <v>202</v>
      </c>
      <c r="H13" s="200" t="s">
        <v>23</v>
      </c>
      <c r="I13" s="200" t="s">
        <v>66</v>
      </c>
      <c r="J13" s="200" t="s">
        <v>68</v>
      </c>
      <c r="K13" s="200" t="s">
        <v>192</v>
      </c>
      <c r="L13" s="200" t="s">
        <v>83</v>
      </c>
      <c r="M13" s="200" t="s">
        <v>194</v>
      </c>
      <c r="N13" s="200" t="s">
        <v>90</v>
      </c>
      <c r="O13" s="200" t="s">
        <v>96</v>
      </c>
      <c r="P13" s="200" t="s">
        <v>97</v>
      </c>
      <c r="Q13" s="200" t="s">
        <v>104</v>
      </c>
      <c r="R13" s="200" t="s">
        <v>109</v>
      </c>
      <c r="S13" s="200" t="s">
        <v>65</v>
      </c>
      <c r="T13" s="200" t="s">
        <v>119</v>
      </c>
      <c r="U13" s="200" t="s">
        <v>26</v>
      </c>
      <c r="V13" s="200" t="s">
        <v>26</v>
      </c>
      <c r="W13" s="201" t="s">
        <v>26</v>
      </c>
      <c r="X13" s="200">
        <v>0</v>
      </c>
      <c r="Y13" s="200" t="s">
        <v>26</v>
      </c>
      <c r="Z13" s="3"/>
      <c r="AA13" s="79">
        <f>'landmarks data'!AR13</f>
        <v>0</v>
      </c>
      <c r="AB13" s="78">
        <f>'landmarks data'!AS13</f>
        <v>95</v>
      </c>
      <c r="AC13" s="78">
        <f>'landmarks data'!AT13</f>
        <v>14</v>
      </c>
      <c r="AD13" s="78">
        <f>'landmarks data'!AU13</f>
        <v>30</v>
      </c>
      <c r="AE13" s="78">
        <f>'landmarks data'!AV13</f>
        <v>66</v>
      </c>
      <c r="AF13" s="78">
        <f>'landmarks data'!AW13</f>
        <v>81</v>
      </c>
      <c r="AG13" s="78">
        <f>'landmarks data'!AX13</f>
        <v>61</v>
      </c>
      <c r="AH13" s="78">
        <f>'landmarks data'!AY13</f>
        <v>80</v>
      </c>
      <c r="AI13" s="78">
        <f>'landmarks data'!AZ13</f>
        <v>57</v>
      </c>
      <c r="AJ13" s="78">
        <f>'landmarks data'!BA13</f>
        <v>62</v>
      </c>
      <c r="AK13" s="78">
        <f>'landmarks data'!BB13</f>
        <v>44</v>
      </c>
      <c r="AL13" s="78">
        <f>'landmarks data'!BC13</f>
        <v>44</v>
      </c>
      <c r="AM13" s="78">
        <f>'landmarks data'!BD13</f>
        <v>62</v>
      </c>
      <c r="AN13" s="78">
        <f>'landmarks data'!BE13</f>
        <v>52</v>
      </c>
      <c r="AO13" s="78">
        <f>'landmarks data'!BF13</f>
        <v>34</v>
      </c>
      <c r="AP13" s="78">
        <f>'landmarks data'!BG13</f>
        <v>20</v>
      </c>
      <c r="AQ13" s="78">
        <f>'landmarks data'!BH13</f>
        <v>29</v>
      </c>
      <c r="AR13" s="78">
        <f>'landmarks data'!BI13</f>
        <v>10</v>
      </c>
      <c r="AS13" s="78">
        <f>'landmarks data'!BJ13</f>
        <v>14</v>
      </c>
      <c r="AT13" s="78">
        <f>'landmarks data'!BK13</f>
        <v>28</v>
      </c>
      <c r="AU13" s="78">
        <f>'landmarks data'!BL13</f>
        <v>0</v>
      </c>
      <c r="AV13" s="78">
        <f>'landmarks data'!BM13</f>
        <v>6</v>
      </c>
      <c r="AW13" s="78">
        <f>'landmarks data'!BN13</f>
        <v>0</v>
      </c>
      <c r="AX13" s="78">
        <f>'landmarks data'!BO13</f>
        <v>-4</v>
      </c>
      <c r="AY13" s="78">
        <f>'landmarks data'!BP13</f>
        <v>1</v>
      </c>
      <c r="AZ13" s="78">
        <f>'landmarks data'!BQ13</f>
        <v>5</v>
      </c>
      <c r="BA13" s="78">
        <f>'landmarks data'!BR13</f>
        <v>16</v>
      </c>
      <c r="BB13" s="78">
        <f>'landmarks data'!BS13</f>
        <v>88</v>
      </c>
      <c r="BC13" s="78">
        <f>'landmarks data'!BT13</f>
        <v>81</v>
      </c>
      <c r="BD13" s="78">
        <f>'landmarks data'!BU13</f>
        <v>96</v>
      </c>
      <c r="BE13" s="78">
        <f>'landmarks data'!BV13</f>
        <v>80</v>
      </c>
      <c r="BF13" s="78">
        <f>'landmarks data'!BW13</f>
        <v>93</v>
      </c>
      <c r="BG13" s="78">
        <f>'landmarks data'!BX13</f>
        <v>141</v>
      </c>
      <c r="BH13" s="78">
        <f>'landmarks data'!BY13</f>
        <v>160</v>
      </c>
      <c r="BI13" s="78">
        <f>'landmarks data'!BZ13</f>
        <v>160</v>
      </c>
      <c r="BJ13" s="78">
        <f>'landmarks data'!CA13</f>
        <v>145</v>
      </c>
      <c r="BK13" s="78">
        <f>'landmarks data'!CB13</f>
        <v>82</v>
      </c>
      <c r="BL13" s="78">
        <f>'landmarks data'!CC13</f>
        <v>74</v>
      </c>
      <c r="BM13" s="78">
        <f>'landmarks data'!CD13</f>
        <v>56</v>
      </c>
      <c r="BN13" s="80">
        <f>'landmarks data'!CE13</f>
        <v>65</v>
      </c>
      <c r="BO13" s="147" t="str">
        <f t="shared" si="0"/>
        <v>identical</v>
      </c>
      <c r="BP13" s="148" t="str">
        <f t="shared" si="1"/>
        <v>undecidable</v>
      </c>
      <c r="BQ13" s="148" t="str">
        <f t="shared" si="2"/>
        <v>undecidable</v>
      </c>
      <c r="BR13" s="148" t="str">
        <f t="shared" si="3"/>
        <v>8 lower</v>
      </c>
      <c r="BS13" s="148" t="str">
        <f t="shared" si="4"/>
        <v>8 lowert</v>
      </c>
      <c r="BT13" s="148" t="str">
        <f t="shared" si="5"/>
        <v>8 lower</v>
      </c>
      <c r="BU13" s="148" t="str">
        <f t="shared" si="6"/>
        <v>undecidable</v>
      </c>
      <c r="BV13" s="148" t="str">
        <f t="shared" si="7"/>
        <v>9 lower</v>
      </c>
      <c r="BW13" s="148" t="str">
        <f t="shared" si="8"/>
        <v>horizontally colinear</v>
      </c>
      <c r="BX13" s="148" t="str">
        <f t="shared" si="9"/>
        <v>undecidable</v>
      </c>
      <c r="BY13" s="148" t="str">
        <f t="shared" si="10"/>
        <v>vertically colinear</v>
      </c>
      <c r="BZ13" s="148" t="str">
        <f t="shared" si="11"/>
        <v>undecidable</v>
      </c>
      <c r="CA13" s="148" t="str">
        <f t="shared" si="12"/>
        <v>undecidable</v>
      </c>
      <c r="CB13" s="148" t="str">
        <f t="shared" si="13"/>
        <v>16 to the right</v>
      </c>
      <c r="CC13" s="148" t="str">
        <f t="shared" si="14"/>
        <v>16 to the right</v>
      </c>
      <c r="CD13" s="148" t="str">
        <f t="shared" si="15"/>
        <v>3 to the left</v>
      </c>
      <c r="CE13" s="148" t="str">
        <f t="shared" si="16"/>
        <v>vertically colinear</v>
      </c>
      <c r="CF13" s="149" t="str">
        <f t="shared" si="17"/>
        <v>undecidable</v>
      </c>
    </row>
    <row r="14" spans="1:84" s="4" customFormat="1" ht="12.75">
      <c r="A14" s="4">
        <v>11</v>
      </c>
      <c r="B14" s="4" t="s">
        <v>20</v>
      </c>
      <c r="C14" s="4" t="str">
        <f t="shared" si="18"/>
        <v>POL 106810</v>
      </c>
      <c r="D14" s="200">
        <v>106810</v>
      </c>
      <c r="E14" s="200" t="s">
        <v>26</v>
      </c>
      <c r="F14" s="200" t="s">
        <v>202</v>
      </c>
      <c r="G14" s="200" t="s">
        <v>202</v>
      </c>
      <c r="H14" s="200" t="s">
        <v>25</v>
      </c>
      <c r="I14" s="200" t="s">
        <v>66</v>
      </c>
      <c r="J14" s="200" t="s">
        <v>68</v>
      </c>
      <c r="K14" s="200" t="s">
        <v>73</v>
      </c>
      <c r="L14" s="200" t="s">
        <v>83</v>
      </c>
      <c r="M14" s="200" t="s">
        <v>194</v>
      </c>
      <c r="N14" s="200" t="s">
        <v>90</v>
      </c>
      <c r="O14" s="200" t="s">
        <v>96</v>
      </c>
      <c r="P14" s="200" t="s">
        <v>103</v>
      </c>
      <c r="Q14" s="200" t="s">
        <v>109</v>
      </c>
      <c r="R14" s="200" t="s">
        <v>106</v>
      </c>
      <c r="S14" s="200" t="s">
        <v>65</v>
      </c>
      <c r="T14" s="200" t="s">
        <v>120</v>
      </c>
      <c r="U14" s="200" t="s">
        <v>26</v>
      </c>
      <c r="V14" s="200" t="s">
        <v>26</v>
      </c>
      <c r="W14" s="201" t="s">
        <v>26</v>
      </c>
      <c r="X14" s="200">
        <v>0</v>
      </c>
      <c r="Y14" s="200" t="s">
        <v>26</v>
      </c>
      <c r="Z14" s="3"/>
      <c r="AA14" s="79">
        <f>'landmarks data'!AR14</f>
        <v>0</v>
      </c>
      <c r="AB14" s="78">
        <f>'landmarks data'!AS14</f>
        <v>107</v>
      </c>
      <c r="AC14" s="78">
        <f>'landmarks data'!AT14</f>
        <v>26</v>
      </c>
      <c r="AD14" s="78">
        <f>'landmarks data'!AU14</f>
        <v>51</v>
      </c>
      <c r="AE14" s="78">
        <f>'landmarks data'!AV14</f>
        <v>79</v>
      </c>
      <c r="AF14" s="78">
        <f>'landmarks data'!AW14</f>
        <v>90</v>
      </c>
      <c r="AG14" s="78">
        <f>'landmarks data'!AX14</f>
        <v>73</v>
      </c>
      <c r="AH14" s="78">
        <f>'landmarks data'!AY14</f>
        <v>85</v>
      </c>
      <c r="AI14" s="78">
        <f>'landmarks data'!AZ14</f>
        <v>71</v>
      </c>
      <c r="AJ14" s="78">
        <f>'landmarks data'!BA14</f>
        <v>74</v>
      </c>
      <c r="AK14" s="78">
        <f>'landmarks data'!BB14</f>
        <v>58</v>
      </c>
      <c r="AL14" s="78">
        <f>'landmarks data'!BC14</f>
        <v>58</v>
      </c>
      <c r="AM14" s="78">
        <f>'landmarks data'!BD14</f>
        <v>71</v>
      </c>
      <c r="AN14" s="78">
        <f>'landmarks data'!BE14</f>
        <v>66</v>
      </c>
      <c r="AO14" s="78">
        <f>'landmarks data'!BF14</f>
        <v>38</v>
      </c>
      <c r="AP14" s="78">
        <f>'landmarks data'!BG14</f>
        <v>31</v>
      </c>
      <c r="AQ14" s="78">
        <f>'landmarks data'!BH14</f>
        <v>40</v>
      </c>
      <c r="AR14" s="78">
        <f>'landmarks data'!BI14</f>
        <v>23</v>
      </c>
      <c r="AS14" s="78">
        <f>'landmarks data'!BJ14</f>
        <v>27</v>
      </c>
      <c r="AT14" s="78">
        <f>'landmarks data'!BK14</f>
        <v>40</v>
      </c>
      <c r="AU14" s="78">
        <f>'landmarks data'!BL14</f>
        <v>0</v>
      </c>
      <c r="AV14" s="78">
        <f>'landmarks data'!BM14</f>
        <v>9</v>
      </c>
      <c r="AW14" s="78">
        <f>'landmarks data'!BN14</f>
        <v>0</v>
      </c>
      <c r="AX14" s="78">
        <f>'landmarks data'!BO14</f>
        <v>-2</v>
      </c>
      <c r="AY14" s="78">
        <f>'landmarks data'!BP14</f>
        <v>1</v>
      </c>
      <c r="AZ14" s="78">
        <f>'landmarks data'!BQ14</f>
        <v>7</v>
      </c>
      <c r="BA14" s="78">
        <f>'landmarks data'!BR14</f>
        <v>19</v>
      </c>
      <c r="BB14" s="78">
        <f>'landmarks data'!BS14</f>
        <v>88</v>
      </c>
      <c r="BC14" s="78">
        <f>'landmarks data'!BT14</f>
        <v>84</v>
      </c>
      <c r="BD14" s="78">
        <f>'landmarks data'!BU14</f>
        <v>99</v>
      </c>
      <c r="BE14" s="78">
        <f>'landmarks data'!BV14</f>
        <v>83</v>
      </c>
      <c r="BF14" s="78">
        <f>'landmarks data'!BW14</f>
        <v>97</v>
      </c>
      <c r="BG14" s="78">
        <f>'landmarks data'!BX14</f>
        <v>144</v>
      </c>
      <c r="BH14" s="78">
        <f>'landmarks data'!BY14</f>
        <v>164</v>
      </c>
      <c r="BI14" s="78">
        <f>'landmarks data'!BZ14</f>
        <v>163</v>
      </c>
      <c r="BJ14" s="78">
        <f>'landmarks data'!CA14</f>
        <v>147</v>
      </c>
      <c r="BK14" s="78">
        <f>'landmarks data'!CB14</f>
        <v>85</v>
      </c>
      <c r="BL14" s="78">
        <f>'landmarks data'!CC14</f>
        <v>77</v>
      </c>
      <c r="BM14" s="78">
        <f>'landmarks data'!CD14</f>
        <v>61</v>
      </c>
      <c r="BN14" s="80">
        <f>'landmarks data'!CE14</f>
        <v>68</v>
      </c>
      <c r="BO14" s="147" t="str">
        <f t="shared" si="0"/>
        <v>3-1 shorter</v>
      </c>
      <c r="BP14" s="148" t="str">
        <f t="shared" si="1"/>
        <v>3 higher</v>
      </c>
      <c r="BQ14" s="148" t="str">
        <f t="shared" si="2"/>
        <v>undecidable</v>
      </c>
      <c r="BR14" s="148" t="str">
        <f t="shared" si="3"/>
        <v>8 lower</v>
      </c>
      <c r="BS14" s="148" t="str">
        <f t="shared" si="4"/>
        <v>undecidable</v>
      </c>
      <c r="BT14" s="148" t="str">
        <f t="shared" si="5"/>
        <v>8 lower</v>
      </c>
      <c r="BU14" s="148" t="str">
        <f t="shared" si="6"/>
        <v>8 higher</v>
      </c>
      <c r="BV14" s="148" t="str">
        <f t="shared" si="7"/>
        <v>9 lower</v>
      </c>
      <c r="BW14" s="148" t="str">
        <f t="shared" si="8"/>
        <v>undecidable</v>
      </c>
      <c r="BX14" s="148" t="str">
        <f t="shared" si="9"/>
        <v>undecidable</v>
      </c>
      <c r="BY14" s="148" t="str">
        <f t="shared" si="10"/>
        <v>undecidable</v>
      </c>
      <c r="BZ14" s="148" t="str">
        <f t="shared" si="11"/>
        <v>undecidable</v>
      </c>
      <c r="CA14" s="148" t="str">
        <f t="shared" si="12"/>
        <v>undecidable</v>
      </c>
      <c r="CB14" s="148" t="str">
        <f t="shared" si="13"/>
        <v>16 to the right</v>
      </c>
      <c r="CC14" s="148" t="str">
        <f t="shared" si="14"/>
        <v>undecidable</v>
      </c>
      <c r="CD14" s="148" t="str">
        <f t="shared" si="15"/>
        <v>undecidable</v>
      </c>
      <c r="CE14" s="148" t="str">
        <f t="shared" si="16"/>
        <v>undecidable</v>
      </c>
      <c r="CF14" s="149" t="str">
        <f t="shared" si="17"/>
        <v>5 to the left</v>
      </c>
    </row>
    <row r="15" spans="1:84" s="4" customFormat="1" ht="12.75">
      <c r="A15" s="4">
        <v>12</v>
      </c>
      <c r="B15" s="4" t="s">
        <v>20</v>
      </c>
      <c r="C15" s="4" t="str">
        <f t="shared" si="18"/>
        <v>POL 106811</v>
      </c>
      <c r="D15" s="200">
        <v>106811</v>
      </c>
      <c r="E15" s="200" t="s">
        <v>26</v>
      </c>
      <c r="F15" s="200" t="s">
        <v>202</v>
      </c>
      <c r="G15" s="200" t="s">
        <v>202</v>
      </c>
      <c r="H15" s="200" t="s">
        <v>23</v>
      </c>
      <c r="I15" s="200" t="s">
        <v>66</v>
      </c>
      <c r="J15" s="200" t="s">
        <v>68</v>
      </c>
      <c r="K15" s="200" t="s">
        <v>192</v>
      </c>
      <c r="L15" s="200" t="s">
        <v>83</v>
      </c>
      <c r="M15" s="200" t="s">
        <v>194</v>
      </c>
      <c r="N15" s="200" t="s">
        <v>66</v>
      </c>
      <c r="O15" s="200" t="s">
        <v>96</v>
      </c>
      <c r="P15" s="200" t="s">
        <v>97</v>
      </c>
      <c r="Q15" s="200" t="s">
        <v>106</v>
      </c>
      <c r="R15" s="200" t="s">
        <v>106</v>
      </c>
      <c r="S15" s="200" t="s">
        <v>65</v>
      </c>
      <c r="T15" s="200" t="s">
        <v>120</v>
      </c>
      <c r="U15" s="200" t="s">
        <v>26</v>
      </c>
      <c r="V15" s="200" t="s">
        <v>26</v>
      </c>
      <c r="W15" s="201" t="s">
        <v>26</v>
      </c>
      <c r="X15" s="200">
        <v>0</v>
      </c>
      <c r="Y15" s="200" t="s">
        <v>26</v>
      </c>
      <c r="Z15" s="3"/>
      <c r="AA15" s="79">
        <f>'landmarks data'!AR15</f>
        <v>0</v>
      </c>
      <c r="AB15" s="78">
        <f>'landmarks data'!AS15</f>
        <v>108</v>
      </c>
      <c r="AC15" s="78">
        <f>'landmarks data'!AT15</f>
        <v>26</v>
      </c>
      <c r="AD15" s="78">
        <f>'landmarks data'!AU15</f>
        <v>50</v>
      </c>
      <c r="AE15" s="78">
        <f>'landmarks data'!AV15</f>
        <v>75</v>
      </c>
      <c r="AF15" s="78">
        <f>'landmarks data'!AW15</f>
        <v>89</v>
      </c>
      <c r="AG15" s="78">
        <f>'landmarks data'!AX15</f>
        <v>72</v>
      </c>
      <c r="AH15" s="78">
        <f>'landmarks data'!AY15</f>
        <v>82</v>
      </c>
      <c r="AI15" s="78">
        <f>'landmarks data'!AZ15</f>
        <v>69</v>
      </c>
      <c r="AJ15" s="78">
        <f>'landmarks data'!BA15</f>
        <v>66</v>
      </c>
      <c r="AK15" s="78">
        <f>'landmarks data'!BB15</f>
        <v>56</v>
      </c>
      <c r="AL15" s="78">
        <f>'landmarks data'!BC15</f>
        <v>56</v>
      </c>
      <c r="AM15" s="78">
        <f>'landmarks data'!BD15</f>
        <v>70</v>
      </c>
      <c r="AN15" s="78">
        <f>'landmarks data'!BE15</f>
        <v>64</v>
      </c>
      <c r="AO15" s="78">
        <f>'landmarks data'!BF15</f>
        <v>34</v>
      </c>
      <c r="AP15" s="78">
        <f>'landmarks data'!BG15</f>
        <v>25</v>
      </c>
      <c r="AQ15" s="78">
        <f>'landmarks data'!BH15</f>
        <v>37</v>
      </c>
      <c r="AR15" s="78">
        <f>'landmarks data'!BI15</f>
        <v>19</v>
      </c>
      <c r="AS15" s="78">
        <f>'landmarks data'!BJ15</f>
        <v>25</v>
      </c>
      <c r="AT15" s="78">
        <f>'landmarks data'!BK15</f>
        <v>36</v>
      </c>
      <c r="AU15" s="78">
        <f>'landmarks data'!BL15</f>
        <v>0</v>
      </c>
      <c r="AV15" s="78">
        <f>'landmarks data'!BM15</f>
        <v>8</v>
      </c>
      <c r="AW15" s="78">
        <f>'landmarks data'!BN15</f>
        <v>-1</v>
      </c>
      <c r="AX15" s="78">
        <f>'landmarks data'!BO15</f>
        <v>-1</v>
      </c>
      <c r="AY15" s="78">
        <f>'landmarks data'!BP15</f>
        <v>1</v>
      </c>
      <c r="AZ15" s="78">
        <f>'landmarks data'!BQ15</f>
        <v>8</v>
      </c>
      <c r="BA15" s="78">
        <f>'landmarks data'!BR15</f>
        <v>16</v>
      </c>
      <c r="BB15" s="78">
        <f>'landmarks data'!BS15</f>
        <v>90</v>
      </c>
      <c r="BC15" s="78">
        <f>'landmarks data'!BT15</f>
        <v>84</v>
      </c>
      <c r="BD15" s="78">
        <f>'landmarks data'!BU15</f>
        <v>98</v>
      </c>
      <c r="BE15" s="78">
        <f>'landmarks data'!BV15</f>
        <v>81</v>
      </c>
      <c r="BF15" s="78">
        <f>'landmarks data'!BW15</f>
        <v>96</v>
      </c>
      <c r="BG15" s="78">
        <f>'landmarks data'!BX15</f>
        <v>140</v>
      </c>
      <c r="BH15" s="78">
        <f>'landmarks data'!BY15</f>
        <v>162</v>
      </c>
      <c r="BI15" s="78">
        <f>'landmarks data'!BZ15</f>
        <v>160</v>
      </c>
      <c r="BJ15" s="78">
        <f>'landmarks data'!CA15</f>
        <v>140</v>
      </c>
      <c r="BK15" s="78">
        <f>'landmarks data'!CB15</f>
        <v>86</v>
      </c>
      <c r="BL15" s="78">
        <f>'landmarks data'!CC15</f>
        <v>79</v>
      </c>
      <c r="BM15" s="78">
        <f>'landmarks data'!CD15</f>
        <v>61</v>
      </c>
      <c r="BN15" s="80">
        <f>'landmarks data'!CE15</f>
        <v>68</v>
      </c>
      <c r="BO15" s="147" t="str">
        <f t="shared" si="0"/>
        <v>3-1 shorter</v>
      </c>
      <c r="BP15" s="148" t="str">
        <f t="shared" si="1"/>
        <v>3 higher</v>
      </c>
      <c r="BQ15" s="148" t="str">
        <f t="shared" si="2"/>
        <v>undecidable</v>
      </c>
      <c r="BR15" s="148" t="str">
        <f t="shared" si="3"/>
        <v>8 lower</v>
      </c>
      <c r="BS15" s="148" t="str">
        <f t="shared" si="4"/>
        <v>undecidable</v>
      </c>
      <c r="BT15" s="148" t="str">
        <f t="shared" si="5"/>
        <v>8 lower</v>
      </c>
      <c r="BU15" s="148" t="str">
        <f t="shared" si="6"/>
        <v>8 higher</v>
      </c>
      <c r="BV15" s="148" t="str">
        <f t="shared" si="7"/>
        <v>undecidable</v>
      </c>
      <c r="BW15" s="148" t="str">
        <f t="shared" si="8"/>
        <v>undecidable</v>
      </c>
      <c r="BX15" s="148" t="str">
        <f t="shared" si="9"/>
        <v>3 to the right</v>
      </c>
      <c r="BY15" s="148" t="str">
        <f t="shared" si="10"/>
        <v>undecidable</v>
      </c>
      <c r="BZ15" s="148" t="str">
        <f t="shared" si="11"/>
        <v>5 to the left</v>
      </c>
      <c r="CA15" s="148" t="str">
        <f t="shared" si="12"/>
        <v>18 to the left</v>
      </c>
      <c r="CB15" s="148" t="str">
        <f t="shared" si="13"/>
        <v>16 to the right</v>
      </c>
      <c r="CC15" s="148" t="str">
        <f t="shared" si="14"/>
        <v>vertically colinear</v>
      </c>
      <c r="CD15" s="148" t="str">
        <f t="shared" si="15"/>
        <v>undecidable</v>
      </c>
      <c r="CE15" s="148" t="str">
        <f t="shared" si="16"/>
        <v>undecidable</v>
      </c>
      <c r="CF15" s="149" t="str">
        <f t="shared" si="17"/>
        <v>undecidable</v>
      </c>
    </row>
    <row r="16" spans="1:84" s="4" customFormat="1" ht="12.75">
      <c r="A16" s="4">
        <v>13</v>
      </c>
      <c r="B16" s="4" t="s">
        <v>20</v>
      </c>
      <c r="C16" s="4" t="str">
        <f t="shared" si="18"/>
        <v>POL 106812</v>
      </c>
      <c r="D16" s="200">
        <v>106812</v>
      </c>
      <c r="E16" s="200" t="s">
        <v>26</v>
      </c>
      <c r="F16" s="200" t="s">
        <v>202</v>
      </c>
      <c r="G16" s="200" t="s">
        <v>202</v>
      </c>
      <c r="H16" s="200" t="s">
        <v>23</v>
      </c>
      <c r="I16" s="200" t="s">
        <v>66</v>
      </c>
      <c r="J16" s="200" t="s">
        <v>68</v>
      </c>
      <c r="K16" s="200" t="s">
        <v>192</v>
      </c>
      <c r="L16" s="200" t="s">
        <v>83</v>
      </c>
      <c r="M16" s="200" t="s">
        <v>194</v>
      </c>
      <c r="N16" s="200" t="s">
        <v>90</v>
      </c>
      <c r="O16" s="200" t="s">
        <v>96</v>
      </c>
      <c r="P16" s="200" t="s">
        <v>97</v>
      </c>
      <c r="Q16" s="200" t="s">
        <v>109</v>
      </c>
      <c r="R16" s="200" t="s">
        <v>109</v>
      </c>
      <c r="S16" s="200" t="s">
        <v>65</v>
      </c>
      <c r="T16" s="200" t="s">
        <v>119</v>
      </c>
      <c r="U16" s="200" t="s">
        <v>26</v>
      </c>
      <c r="V16" s="200" t="s">
        <v>26</v>
      </c>
      <c r="W16" s="201" t="s">
        <v>26</v>
      </c>
      <c r="X16" s="200">
        <v>0</v>
      </c>
      <c r="Y16" s="200" t="s">
        <v>26</v>
      </c>
      <c r="Z16" s="3"/>
      <c r="AA16" s="79">
        <f>'landmarks data'!AR16</f>
        <v>0</v>
      </c>
      <c r="AB16" s="78">
        <f>'landmarks data'!AS16</f>
        <v>105</v>
      </c>
      <c r="AC16" s="78">
        <f>'landmarks data'!AT16</f>
        <v>25</v>
      </c>
      <c r="AD16" s="78">
        <f>'landmarks data'!AU16</f>
        <v>39</v>
      </c>
      <c r="AE16" s="78">
        <f>'landmarks data'!AV16</f>
        <v>74</v>
      </c>
      <c r="AF16" s="78">
        <f>'landmarks data'!AW16</f>
        <v>87</v>
      </c>
      <c r="AG16" s="78">
        <f>'landmarks data'!AX16</f>
        <v>70</v>
      </c>
      <c r="AH16" s="78">
        <f>'landmarks data'!AY16</f>
        <v>84</v>
      </c>
      <c r="AI16" s="78">
        <f>'landmarks data'!AZ16</f>
        <v>70</v>
      </c>
      <c r="AJ16" s="78">
        <f>'landmarks data'!BA16</f>
        <v>71</v>
      </c>
      <c r="AK16" s="78">
        <f>'landmarks data'!BB16</f>
        <v>55</v>
      </c>
      <c r="AL16" s="78">
        <f>'landmarks data'!BC16</f>
        <v>55</v>
      </c>
      <c r="AM16" s="78">
        <f>'landmarks data'!BD16</f>
        <v>81</v>
      </c>
      <c r="AN16" s="78">
        <f>'landmarks data'!BE16</f>
        <v>75</v>
      </c>
      <c r="AO16" s="78">
        <f>'landmarks data'!BF16</f>
        <v>43</v>
      </c>
      <c r="AP16" s="78">
        <f>'landmarks data'!BG16</f>
        <v>32</v>
      </c>
      <c r="AQ16" s="78">
        <f>'landmarks data'!BH16</f>
        <v>39</v>
      </c>
      <c r="AR16" s="78">
        <f>'landmarks data'!BI16</f>
        <v>23</v>
      </c>
      <c r="AS16" s="78">
        <f>'landmarks data'!BJ16</f>
        <v>25</v>
      </c>
      <c r="AT16" s="78">
        <f>'landmarks data'!BK16</f>
        <v>38</v>
      </c>
      <c r="AU16" s="78">
        <f>'landmarks data'!BL16</f>
        <v>0</v>
      </c>
      <c r="AV16" s="78">
        <f>'landmarks data'!BM16</f>
        <v>2</v>
      </c>
      <c r="AW16" s="78">
        <f>'landmarks data'!BN16</f>
        <v>-1</v>
      </c>
      <c r="AX16" s="78">
        <f>'landmarks data'!BO16</f>
        <v>-8</v>
      </c>
      <c r="AY16" s="78">
        <f>'landmarks data'!BP16</f>
        <v>-3</v>
      </c>
      <c r="AZ16" s="78">
        <f>'landmarks data'!BQ16</f>
        <v>2</v>
      </c>
      <c r="BA16" s="78">
        <f>'landmarks data'!BR16</f>
        <v>11</v>
      </c>
      <c r="BB16" s="78">
        <f>'landmarks data'!BS16</f>
        <v>84</v>
      </c>
      <c r="BC16" s="78">
        <f>'landmarks data'!BT16</f>
        <v>76</v>
      </c>
      <c r="BD16" s="78">
        <f>'landmarks data'!BU16</f>
        <v>93</v>
      </c>
      <c r="BE16" s="78">
        <f>'landmarks data'!BV16</f>
        <v>73</v>
      </c>
      <c r="BF16" s="78">
        <f>'landmarks data'!BW16</f>
        <v>89</v>
      </c>
      <c r="BG16" s="78">
        <f>'landmarks data'!BX16</f>
        <v>140</v>
      </c>
      <c r="BH16" s="78">
        <f>'landmarks data'!BY16</f>
        <v>161</v>
      </c>
      <c r="BI16" s="78">
        <f>'landmarks data'!BZ16</f>
        <v>163</v>
      </c>
      <c r="BJ16" s="78">
        <f>'landmarks data'!CA16</f>
        <v>137</v>
      </c>
      <c r="BK16" s="78">
        <f>'landmarks data'!CB16</f>
        <v>81</v>
      </c>
      <c r="BL16" s="78">
        <f>'landmarks data'!CC16</f>
        <v>76</v>
      </c>
      <c r="BM16" s="78">
        <f>'landmarks data'!CD16</f>
        <v>59</v>
      </c>
      <c r="BN16" s="80">
        <f>'landmarks data'!CE16</f>
        <v>68</v>
      </c>
      <c r="BO16" s="147" t="str">
        <f t="shared" si="0"/>
        <v>3-1 shorter</v>
      </c>
      <c r="BP16" s="148" t="str">
        <f t="shared" si="1"/>
        <v>undecidable</v>
      </c>
      <c r="BQ16" s="148" t="str">
        <f t="shared" si="2"/>
        <v>undecidable</v>
      </c>
      <c r="BR16" s="148" t="str">
        <f t="shared" si="3"/>
        <v>8 lower</v>
      </c>
      <c r="BS16" s="148" t="str">
        <f t="shared" si="4"/>
        <v>undecidable</v>
      </c>
      <c r="BT16" s="148" t="str">
        <f t="shared" si="5"/>
        <v>8 lower</v>
      </c>
      <c r="BU16" s="148" t="str">
        <f t="shared" si="6"/>
        <v>undecidable</v>
      </c>
      <c r="BV16" s="148" t="str">
        <f t="shared" si="7"/>
        <v>horizontally colinear</v>
      </c>
      <c r="BW16" s="148" t="str">
        <f t="shared" si="8"/>
        <v>undecidable</v>
      </c>
      <c r="BX16" s="148" t="str">
        <f t="shared" si="9"/>
        <v>undecidable</v>
      </c>
      <c r="BY16" s="148" t="str">
        <f t="shared" si="10"/>
        <v>vertically colinear</v>
      </c>
      <c r="BZ16" s="148" t="str">
        <f t="shared" si="11"/>
        <v>undecidable</v>
      </c>
      <c r="CA16" s="148" t="str">
        <f t="shared" si="12"/>
        <v>undecidable</v>
      </c>
      <c r="CB16" s="148" t="str">
        <f t="shared" si="13"/>
        <v>16 to the right</v>
      </c>
      <c r="CC16" s="148" t="str">
        <f t="shared" si="14"/>
        <v>16 to the right</v>
      </c>
      <c r="CD16" s="148" t="str">
        <f t="shared" si="15"/>
        <v>3 to the left</v>
      </c>
      <c r="CE16" s="148" t="str">
        <f t="shared" si="16"/>
        <v>10 to the righte</v>
      </c>
      <c r="CF16" s="149" t="str">
        <f t="shared" si="17"/>
        <v>5 to the right</v>
      </c>
    </row>
    <row r="17" spans="1:84" s="4" customFormat="1" ht="12.75">
      <c r="A17" s="4">
        <v>14</v>
      </c>
      <c r="B17" s="4" t="s">
        <v>20</v>
      </c>
      <c r="C17" s="4" t="str">
        <f t="shared" si="18"/>
        <v>POL 106813</v>
      </c>
      <c r="D17" s="200">
        <v>106813</v>
      </c>
      <c r="E17" s="200" t="s">
        <v>26</v>
      </c>
      <c r="F17" s="200" t="s">
        <v>202</v>
      </c>
      <c r="G17" s="200" t="s">
        <v>202</v>
      </c>
      <c r="H17" s="200" t="s">
        <v>25</v>
      </c>
      <c r="I17" s="200" t="s">
        <v>66</v>
      </c>
      <c r="J17" s="200" t="s">
        <v>68</v>
      </c>
      <c r="K17" s="200" t="s">
        <v>73</v>
      </c>
      <c r="L17" s="200" t="s">
        <v>83</v>
      </c>
      <c r="M17" s="200" t="s">
        <v>194</v>
      </c>
      <c r="N17" s="200" t="s">
        <v>66</v>
      </c>
      <c r="O17" s="200" t="s">
        <v>96</v>
      </c>
      <c r="P17" s="200" t="s">
        <v>103</v>
      </c>
      <c r="Q17" s="200" t="s">
        <v>104</v>
      </c>
      <c r="R17" s="200" t="s">
        <v>106</v>
      </c>
      <c r="S17" s="200" t="s">
        <v>65</v>
      </c>
      <c r="T17" s="200" t="s">
        <v>196</v>
      </c>
      <c r="U17" s="200" t="s">
        <v>26</v>
      </c>
      <c r="V17" s="200" t="s">
        <v>26</v>
      </c>
      <c r="W17" s="201" t="s">
        <v>26</v>
      </c>
      <c r="X17" s="200">
        <v>0</v>
      </c>
      <c r="Y17" s="200" t="s">
        <v>26</v>
      </c>
      <c r="Z17" s="3"/>
      <c r="AA17" s="79">
        <f>'landmarks data'!AR17</f>
        <v>0</v>
      </c>
      <c r="AB17" s="78">
        <f>'landmarks data'!AS17</f>
        <v>104</v>
      </c>
      <c r="AC17" s="78">
        <f>'landmarks data'!AT17</f>
        <v>18</v>
      </c>
      <c r="AD17" s="78">
        <f>'landmarks data'!AU17</f>
        <v>33</v>
      </c>
      <c r="AE17" s="78">
        <f>'landmarks data'!AV17</f>
        <v>52</v>
      </c>
      <c r="AF17" s="78">
        <f>'landmarks data'!AW17</f>
        <v>76</v>
      </c>
      <c r="AG17" s="78">
        <f>'landmarks data'!AX17</f>
        <v>65</v>
      </c>
      <c r="AH17" s="78">
        <f>'landmarks data'!AY17</f>
        <v>86</v>
      </c>
      <c r="AI17" s="78">
        <f>'landmarks data'!AZ17</f>
        <v>71</v>
      </c>
      <c r="AJ17" s="78">
        <f>'landmarks data'!BA17</f>
        <v>71</v>
      </c>
      <c r="AK17" s="78">
        <f>'landmarks data'!BB17</f>
        <v>57</v>
      </c>
      <c r="AL17" s="78">
        <f>'landmarks data'!BC17</f>
        <v>58</v>
      </c>
      <c r="AM17" s="78">
        <f>'landmarks data'!BD17</f>
        <v>72</v>
      </c>
      <c r="AN17" s="78">
        <f>'landmarks data'!BE17</f>
        <v>65</v>
      </c>
      <c r="AO17" s="78">
        <f>'landmarks data'!BF17</f>
        <v>31</v>
      </c>
      <c r="AP17" s="78">
        <f>'landmarks data'!BG17</f>
        <v>25</v>
      </c>
      <c r="AQ17" s="78">
        <f>'landmarks data'!BH17</f>
        <v>42</v>
      </c>
      <c r="AR17" s="78">
        <f>'landmarks data'!BI17</f>
        <v>27</v>
      </c>
      <c r="AS17" s="78">
        <f>'landmarks data'!BJ17</f>
        <v>28</v>
      </c>
      <c r="AT17" s="78">
        <f>'landmarks data'!BK17</f>
        <v>41</v>
      </c>
      <c r="AU17" s="78">
        <f>'landmarks data'!BL17</f>
        <v>0</v>
      </c>
      <c r="AV17" s="78">
        <f>'landmarks data'!BM17</f>
        <v>-11</v>
      </c>
      <c r="AW17" s="78">
        <f>'landmarks data'!BN17</f>
        <v>-1</v>
      </c>
      <c r="AX17" s="78">
        <f>'landmarks data'!BO17</f>
        <v>-12</v>
      </c>
      <c r="AY17" s="78">
        <f>'landmarks data'!BP17</f>
        <v>-14</v>
      </c>
      <c r="AZ17" s="78">
        <f>'landmarks data'!BQ17</f>
        <v>-10</v>
      </c>
      <c r="BA17" s="78">
        <f>'landmarks data'!BR17</f>
        <v>1</v>
      </c>
      <c r="BB17" s="78">
        <f>'landmarks data'!BS17</f>
        <v>69</v>
      </c>
      <c r="BC17" s="78">
        <f>'landmarks data'!BT17</f>
        <v>67</v>
      </c>
      <c r="BD17" s="78">
        <f>'landmarks data'!BU17</f>
        <v>84</v>
      </c>
      <c r="BE17" s="78">
        <f>'landmarks data'!BV17</f>
        <v>60</v>
      </c>
      <c r="BF17" s="78">
        <f>'landmarks data'!BW17</f>
        <v>78</v>
      </c>
      <c r="BG17" s="78">
        <f>'landmarks data'!BX17</f>
        <v>139</v>
      </c>
      <c r="BH17" s="78">
        <f>'landmarks data'!BY17</f>
        <v>151</v>
      </c>
      <c r="BI17" s="78">
        <f>'landmarks data'!BZ17</f>
        <v>160</v>
      </c>
      <c r="BJ17" s="78">
        <f>'landmarks data'!CA17</f>
        <v>150</v>
      </c>
      <c r="BK17" s="78">
        <f>'landmarks data'!CB17</f>
        <v>72</v>
      </c>
      <c r="BL17" s="78">
        <f>'landmarks data'!CC17</f>
        <v>62</v>
      </c>
      <c r="BM17" s="78">
        <f>'landmarks data'!CD17</f>
        <v>50</v>
      </c>
      <c r="BN17" s="80">
        <f>'landmarks data'!CE17</f>
        <v>57</v>
      </c>
      <c r="BO17" s="147" t="str">
        <f t="shared" si="0"/>
        <v>3-1 longer</v>
      </c>
      <c r="BP17" s="148" t="str">
        <f t="shared" si="1"/>
        <v>3 lower</v>
      </c>
      <c r="BQ17" s="148" t="str">
        <f t="shared" si="2"/>
        <v>undecidable</v>
      </c>
      <c r="BR17" s="148" t="str">
        <f t="shared" si="3"/>
        <v>8 lower</v>
      </c>
      <c r="BS17" s="148" t="str">
        <f t="shared" si="4"/>
        <v>undecidable</v>
      </c>
      <c r="BT17" s="148" t="str">
        <f t="shared" si="5"/>
        <v>8 lower</v>
      </c>
      <c r="BU17" s="148" t="str">
        <f t="shared" si="6"/>
        <v>8 higher</v>
      </c>
      <c r="BV17" s="148" t="str">
        <f t="shared" si="7"/>
        <v>undecidable</v>
      </c>
      <c r="BW17" s="148" t="str">
        <f t="shared" si="8"/>
        <v>14 higher</v>
      </c>
      <c r="BX17" s="148" t="str">
        <f t="shared" si="9"/>
        <v>3 to the left</v>
      </c>
      <c r="BY17" s="148" t="str">
        <f t="shared" si="10"/>
        <v>3 to the left</v>
      </c>
      <c r="BZ17" s="148" t="str">
        <f t="shared" si="11"/>
        <v>5 to the right</v>
      </c>
      <c r="CA17" s="148" t="str">
        <f t="shared" si="12"/>
        <v>undecidable</v>
      </c>
      <c r="CB17" s="148" t="str">
        <f t="shared" si="13"/>
        <v>undecidable</v>
      </c>
      <c r="CC17" s="148" t="str">
        <f t="shared" si="14"/>
        <v>undecidable</v>
      </c>
      <c r="CD17" s="148" t="str">
        <f t="shared" si="15"/>
        <v>3 to the left</v>
      </c>
      <c r="CE17" s="148" t="str">
        <f t="shared" si="16"/>
        <v>undecidable</v>
      </c>
      <c r="CF17" s="149" t="str">
        <f t="shared" si="17"/>
        <v>5 to the right</v>
      </c>
    </row>
    <row r="18" spans="1:84" s="4" customFormat="1" ht="12.75">
      <c r="A18" s="4">
        <v>15</v>
      </c>
      <c r="B18" s="4" t="s">
        <v>20</v>
      </c>
      <c r="C18" s="4" t="str">
        <f t="shared" si="18"/>
        <v>POL 106814</v>
      </c>
      <c r="D18" s="200">
        <v>106814</v>
      </c>
      <c r="E18" s="200" t="s">
        <v>26</v>
      </c>
      <c r="F18" s="200" t="s">
        <v>202</v>
      </c>
      <c r="G18" s="200" t="s">
        <v>202</v>
      </c>
      <c r="H18" s="200" t="s">
        <v>23</v>
      </c>
      <c r="I18" s="200" t="s">
        <v>66</v>
      </c>
      <c r="J18" s="200" t="s">
        <v>68</v>
      </c>
      <c r="K18" s="200" t="s">
        <v>192</v>
      </c>
      <c r="L18" s="200" t="s">
        <v>83</v>
      </c>
      <c r="M18" s="200" t="s">
        <v>194</v>
      </c>
      <c r="N18" s="200" t="s">
        <v>195</v>
      </c>
      <c r="O18" s="200" t="s">
        <v>96</v>
      </c>
      <c r="P18" s="200" t="s">
        <v>97</v>
      </c>
      <c r="Q18" s="200" t="s">
        <v>106</v>
      </c>
      <c r="R18" s="200" t="s">
        <v>106</v>
      </c>
      <c r="S18" s="200" t="s">
        <v>65</v>
      </c>
      <c r="T18" s="200" t="s">
        <v>198</v>
      </c>
      <c r="U18" s="200" t="s">
        <v>26</v>
      </c>
      <c r="V18" s="200" t="s">
        <v>26</v>
      </c>
      <c r="W18" s="201" t="s">
        <v>26</v>
      </c>
      <c r="X18" s="200">
        <v>0</v>
      </c>
      <c r="Y18" s="200" t="s">
        <v>26</v>
      </c>
      <c r="Z18" s="3"/>
      <c r="AA18" s="79">
        <f>'landmarks data'!AR18</f>
        <v>0</v>
      </c>
      <c r="AB18" s="78">
        <f>'landmarks data'!AS18</f>
        <v>110</v>
      </c>
      <c r="AC18" s="78">
        <f>'landmarks data'!AT18</f>
        <v>26</v>
      </c>
      <c r="AD18" s="78">
        <f>'landmarks data'!AU18</f>
        <v>40</v>
      </c>
      <c r="AE18" s="78">
        <f>'landmarks data'!AV18</f>
        <v>72</v>
      </c>
      <c r="AF18" s="78">
        <f>'landmarks data'!AW18</f>
        <v>87</v>
      </c>
      <c r="AG18" s="78">
        <f>'landmarks data'!AX18</f>
        <v>69</v>
      </c>
      <c r="AH18" s="78">
        <f>'landmarks data'!AY18</f>
        <v>86</v>
      </c>
      <c r="AI18" s="78">
        <f>'landmarks data'!AZ18</f>
        <v>70</v>
      </c>
      <c r="AJ18" s="78">
        <f>'landmarks data'!BA18</f>
        <v>73</v>
      </c>
      <c r="AK18" s="78">
        <f>'landmarks data'!BB18</f>
        <v>55</v>
      </c>
      <c r="AL18" s="78">
        <f>'landmarks data'!BC18</f>
        <v>55</v>
      </c>
      <c r="AM18" s="78">
        <f>'landmarks data'!BD18</f>
        <v>80</v>
      </c>
      <c r="AN18" s="78">
        <f>'landmarks data'!BE18</f>
        <v>77</v>
      </c>
      <c r="AO18" s="78">
        <f>'landmarks data'!BF18</f>
        <v>44</v>
      </c>
      <c r="AP18" s="78">
        <f>'landmarks data'!BG18</f>
        <v>33</v>
      </c>
      <c r="AQ18" s="78">
        <f>'landmarks data'!BH18</f>
        <v>40</v>
      </c>
      <c r="AR18" s="78">
        <f>'landmarks data'!BI18</f>
        <v>25</v>
      </c>
      <c r="AS18" s="78">
        <f>'landmarks data'!BJ18</f>
        <v>27</v>
      </c>
      <c r="AT18" s="78">
        <f>'landmarks data'!BK18</f>
        <v>39</v>
      </c>
      <c r="AU18" s="78">
        <f>'landmarks data'!BL18</f>
        <v>0</v>
      </c>
      <c r="AV18" s="78">
        <f>'landmarks data'!BM18</f>
        <v>-6</v>
      </c>
      <c r="AW18" s="78">
        <f>'landmarks data'!BN18</f>
        <v>0</v>
      </c>
      <c r="AX18" s="78">
        <f>'landmarks data'!BO18</f>
        <v>-8</v>
      </c>
      <c r="AY18" s="78">
        <f>'landmarks data'!BP18</f>
        <v>-10</v>
      </c>
      <c r="AZ18" s="78">
        <f>'landmarks data'!BQ18</f>
        <v>-6</v>
      </c>
      <c r="BA18" s="78">
        <f>'landmarks data'!BR18</f>
        <v>6</v>
      </c>
      <c r="BB18" s="78">
        <f>'landmarks data'!BS18</f>
        <v>76</v>
      </c>
      <c r="BC18" s="78">
        <f>'landmarks data'!BT18</f>
        <v>70</v>
      </c>
      <c r="BD18" s="78">
        <f>'landmarks data'!BU18</f>
        <v>88</v>
      </c>
      <c r="BE18" s="78">
        <f>'landmarks data'!BV18</f>
        <v>63</v>
      </c>
      <c r="BF18" s="78">
        <f>'landmarks data'!BW18</f>
        <v>80</v>
      </c>
      <c r="BG18" s="78">
        <f>'landmarks data'!BX18</f>
        <v>144</v>
      </c>
      <c r="BH18" s="78">
        <f>'landmarks data'!BY18</f>
        <v>158</v>
      </c>
      <c r="BI18" s="78">
        <f>'landmarks data'!BZ18</f>
        <v>163</v>
      </c>
      <c r="BJ18" s="78">
        <f>'landmarks data'!CA18</f>
        <v>145</v>
      </c>
      <c r="BK18" s="78">
        <f>'landmarks data'!CB18</f>
        <v>76</v>
      </c>
      <c r="BL18" s="78">
        <f>'landmarks data'!CC18</f>
        <v>67</v>
      </c>
      <c r="BM18" s="78">
        <f>'landmarks data'!CD18</f>
        <v>53</v>
      </c>
      <c r="BN18" s="80">
        <f>'landmarks data'!CE18</f>
        <v>61</v>
      </c>
      <c r="BO18" s="147" t="str">
        <f t="shared" si="0"/>
        <v>undecidable</v>
      </c>
      <c r="BP18" s="148" t="str">
        <f t="shared" si="1"/>
        <v>3 lower</v>
      </c>
      <c r="BQ18" s="148" t="str">
        <f t="shared" si="2"/>
        <v>undecidable</v>
      </c>
      <c r="BR18" s="148" t="str">
        <f t="shared" si="3"/>
        <v>8 lower</v>
      </c>
      <c r="BS18" s="148" t="str">
        <f t="shared" si="4"/>
        <v>horizontally colinear</v>
      </c>
      <c r="BT18" s="148" t="str">
        <f t="shared" si="5"/>
        <v>8 lower</v>
      </c>
      <c r="BU18" s="148" t="str">
        <f t="shared" si="6"/>
        <v>undecidable</v>
      </c>
      <c r="BV18" s="148" t="str">
        <f t="shared" si="7"/>
        <v>undecidable</v>
      </c>
      <c r="BW18" s="148" t="str">
        <f t="shared" si="8"/>
        <v>undecidable</v>
      </c>
      <c r="BX18" s="148" t="str">
        <f t="shared" si="9"/>
        <v>undecidable</v>
      </c>
      <c r="BY18" s="148" t="str">
        <f t="shared" si="10"/>
        <v>undecidable</v>
      </c>
      <c r="BZ18" s="148" t="str">
        <f t="shared" si="11"/>
        <v>undecidable</v>
      </c>
      <c r="CA18" s="148" t="str">
        <f t="shared" si="12"/>
        <v>undecidable</v>
      </c>
      <c r="CB18" s="148" t="str">
        <f t="shared" si="13"/>
        <v>16 to the right</v>
      </c>
      <c r="CC18" s="148" t="str">
        <f t="shared" si="14"/>
        <v>16 to the right</v>
      </c>
      <c r="CD18" s="148" t="str">
        <f t="shared" si="15"/>
        <v>3 to the left</v>
      </c>
      <c r="CE18" s="148" t="str">
        <f t="shared" si="16"/>
        <v>10 to the righte</v>
      </c>
      <c r="CF18" s="149" t="str">
        <f t="shared" si="17"/>
        <v>5 to the right</v>
      </c>
    </row>
    <row r="19" spans="1:84" s="4" customFormat="1" ht="12.75">
      <c r="A19" s="4">
        <v>16</v>
      </c>
      <c r="B19" s="4" t="s">
        <v>20</v>
      </c>
      <c r="C19" s="4" t="str">
        <f t="shared" si="18"/>
        <v>POL 106815</v>
      </c>
      <c r="D19" s="200">
        <v>106815</v>
      </c>
      <c r="E19" s="200" t="s">
        <v>26</v>
      </c>
      <c r="F19" s="200" t="s">
        <v>202</v>
      </c>
      <c r="G19" s="200" t="s">
        <v>202</v>
      </c>
      <c r="H19" s="200" t="s">
        <v>23</v>
      </c>
      <c r="I19" s="200" t="s">
        <v>66</v>
      </c>
      <c r="J19" s="200" t="s">
        <v>68</v>
      </c>
      <c r="K19" s="200" t="s">
        <v>73</v>
      </c>
      <c r="L19" s="200" t="s">
        <v>83</v>
      </c>
      <c r="M19" s="200" t="s">
        <v>194</v>
      </c>
      <c r="N19" s="200" t="s">
        <v>90</v>
      </c>
      <c r="O19" s="200" t="s">
        <v>96</v>
      </c>
      <c r="P19" s="200" t="s">
        <v>103</v>
      </c>
      <c r="Q19" s="200" t="s">
        <v>104</v>
      </c>
      <c r="R19" s="200" t="s">
        <v>106</v>
      </c>
      <c r="S19" s="200" t="s">
        <v>65</v>
      </c>
      <c r="T19" s="200" t="s">
        <v>119</v>
      </c>
      <c r="U19" s="200" t="s">
        <v>26</v>
      </c>
      <c r="V19" s="200" t="s">
        <v>26</v>
      </c>
      <c r="W19" s="201" t="s">
        <v>26</v>
      </c>
      <c r="X19" s="200">
        <v>0</v>
      </c>
      <c r="Y19" s="200" t="s">
        <v>26</v>
      </c>
      <c r="Z19" s="3"/>
      <c r="AA19" s="79">
        <f>'landmarks data'!AR19</f>
        <v>0</v>
      </c>
      <c r="AB19" s="78">
        <f>'landmarks data'!AS19</f>
        <v>104</v>
      </c>
      <c r="AC19" s="78">
        <f>'landmarks data'!AT19</f>
        <v>18</v>
      </c>
      <c r="AD19" s="78">
        <f>'landmarks data'!AU19</f>
        <v>36</v>
      </c>
      <c r="AE19" s="78">
        <f>'landmarks data'!AV19</f>
        <v>68</v>
      </c>
      <c r="AF19" s="78">
        <f>'landmarks data'!AW19</f>
        <v>86</v>
      </c>
      <c r="AG19" s="78">
        <f>'landmarks data'!AX19</f>
        <v>64</v>
      </c>
      <c r="AH19" s="78">
        <f>'landmarks data'!AY19</f>
        <v>81</v>
      </c>
      <c r="AI19" s="78">
        <f>'landmarks data'!AZ19</f>
        <v>66</v>
      </c>
      <c r="AJ19" s="78">
        <f>'landmarks data'!BA19</f>
        <v>68</v>
      </c>
      <c r="AK19" s="78">
        <f>'landmarks data'!BB19</f>
        <v>52</v>
      </c>
      <c r="AL19" s="78">
        <f>'landmarks data'!BC19</f>
        <v>52</v>
      </c>
      <c r="AM19" s="78">
        <f>'landmarks data'!BD19</f>
        <v>69</v>
      </c>
      <c r="AN19" s="78">
        <f>'landmarks data'!BE19</f>
        <v>64</v>
      </c>
      <c r="AO19" s="78">
        <f>'landmarks data'!BF19</f>
        <v>28</v>
      </c>
      <c r="AP19" s="78">
        <f>'landmarks data'!BG19</f>
        <v>23</v>
      </c>
      <c r="AQ19" s="78">
        <f>'landmarks data'!BH19</f>
        <v>39</v>
      </c>
      <c r="AR19" s="78">
        <f>'landmarks data'!BI19</f>
        <v>22</v>
      </c>
      <c r="AS19" s="78">
        <f>'landmarks data'!BJ19</f>
        <v>24</v>
      </c>
      <c r="AT19" s="78">
        <f>'landmarks data'!BK19</f>
        <v>38</v>
      </c>
      <c r="AU19" s="78">
        <f>'landmarks data'!BL19</f>
        <v>0</v>
      </c>
      <c r="AV19" s="78">
        <f>'landmarks data'!BM19</f>
        <v>-1</v>
      </c>
      <c r="AW19" s="78">
        <f>'landmarks data'!BN19</f>
        <v>-1</v>
      </c>
      <c r="AX19" s="78">
        <f>'landmarks data'!BO19</f>
        <v>-9</v>
      </c>
      <c r="AY19" s="78">
        <f>'landmarks data'!BP19</f>
        <v>-10</v>
      </c>
      <c r="AZ19" s="78">
        <f>'landmarks data'!BQ19</f>
        <v>-1</v>
      </c>
      <c r="BA19" s="78">
        <f>'landmarks data'!BR19</f>
        <v>7</v>
      </c>
      <c r="BB19" s="78">
        <f>'landmarks data'!BS19</f>
        <v>78</v>
      </c>
      <c r="BC19" s="78">
        <f>'landmarks data'!BT19</f>
        <v>75</v>
      </c>
      <c r="BD19" s="78">
        <f>'landmarks data'!BU19</f>
        <v>92</v>
      </c>
      <c r="BE19" s="78">
        <f>'landmarks data'!BV19</f>
        <v>71</v>
      </c>
      <c r="BF19" s="78">
        <f>'landmarks data'!BW19</f>
        <v>90</v>
      </c>
      <c r="BG19" s="78">
        <f>'landmarks data'!BX19</f>
        <v>135</v>
      </c>
      <c r="BH19" s="78">
        <f>'landmarks data'!BY19</f>
        <v>152</v>
      </c>
      <c r="BI19" s="78">
        <f>'landmarks data'!BZ19</f>
        <v>157</v>
      </c>
      <c r="BJ19" s="78">
        <f>'landmarks data'!CA19</f>
        <v>141</v>
      </c>
      <c r="BK19" s="78">
        <f>'landmarks data'!CB19</f>
        <v>86</v>
      </c>
      <c r="BL19" s="78">
        <f>'landmarks data'!CC19</f>
        <v>81</v>
      </c>
      <c r="BM19" s="78">
        <f>'landmarks data'!CD19</f>
        <v>63</v>
      </c>
      <c r="BN19" s="80">
        <f>'landmarks data'!CE19</f>
        <v>68</v>
      </c>
      <c r="BO19" s="147" t="str">
        <f t="shared" si="0"/>
        <v>identical</v>
      </c>
      <c r="BP19" s="148" t="str">
        <f t="shared" si="1"/>
        <v>horizontally colinear</v>
      </c>
      <c r="BQ19" s="148" t="str">
        <f t="shared" si="2"/>
        <v>undecidable</v>
      </c>
      <c r="BR19" s="148" t="str">
        <f t="shared" si="3"/>
        <v>8 lower</v>
      </c>
      <c r="BS19" s="148" t="str">
        <f t="shared" si="4"/>
        <v>8 higher</v>
      </c>
      <c r="BT19" s="148" t="str">
        <f t="shared" si="5"/>
        <v>undecidable</v>
      </c>
      <c r="BU19" s="148" t="str">
        <f t="shared" si="6"/>
        <v>8 higher</v>
      </c>
      <c r="BV19" s="148" t="str">
        <f t="shared" si="7"/>
        <v>9 higher</v>
      </c>
      <c r="BW19" s="148" t="str">
        <f t="shared" si="8"/>
        <v>undecidable</v>
      </c>
      <c r="BX19" s="148" t="str">
        <f t="shared" si="9"/>
        <v>undecidable</v>
      </c>
      <c r="BY19" s="148" t="str">
        <f t="shared" si="10"/>
        <v>3 to the left</v>
      </c>
      <c r="BZ19" s="148" t="str">
        <f t="shared" si="11"/>
        <v>vertically colinear</v>
      </c>
      <c r="CA19" s="148" t="str">
        <f t="shared" si="12"/>
        <v>undecidable</v>
      </c>
      <c r="CB19" s="148" t="str">
        <f t="shared" si="13"/>
        <v>undecidable</v>
      </c>
      <c r="CC19" s="148" t="str">
        <f t="shared" si="14"/>
        <v>undecidable</v>
      </c>
      <c r="CD19" s="148" t="str">
        <f t="shared" si="15"/>
        <v>undecidable</v>
      </c>
      <c r="CE19" s="148" t="str">
        <f t="shared" si="16"/>
        <v>undecidable</v>
      </c>
      <c r="CF19" s="149" t="str">
        <f t="shared" si="17"/>
        <v>undecidable</v>
      </c>
    </row>
    <row r="20" spans="1:84" s="4" customFormat="1" ht="12.75">
      <c r="A20" s="4">
        <v>17</v>
      </c>
      <c r="B20" s="4" t="s">
        <v>20</v>
      </c>
      <c r="C20" s="4" t="str">
        <f t="shared" si="18"/>
        <v>POL 106816</v>
      </c>
      <c r="D20" s="200">
        <v>106816</v>
      </c>
      <c r="E20" s="200" t="s">
        <v>26</v>
      </c>
      <c r="F20" s="200" t="s">
        <v>202</v>
      </c>
      <c r="G20" s="200" t="s">
        <v>202</v>
      </c>
      <c r="H20" s="200" t="s">
        <v>25</v>
      </c>
      <c r="I20" s="200" t="s">
        <v>66</v>
      </c>
      <c r="J20" s="200" t="s">
        <v>68</v>
      </c>
      <c r="K20" s="200" t="s">
        <v>73</v>
      </c>
      <c r="L20" s="200" t="s">
        <v>83</v>
      </c>
      <c r="M20" s="200" t="s">
        <v>194</v>
      </c>
      <c r="N20" s="200" t="s">
        <v>90</v>
      </c>
      <c r="O20" s="200" t="s">
        <v>96</v>
      </c>
      <c r="P20" s="200" t="s">
        <v>97</v>
      </c>
      <c r="Q20" s="200" t="s">
        <v>109</v>
      </c>
      <c r="R20" s="200" t="s">
        <v>109</v>
      </c>
      <c r="S20" s="200" t="s">
        <v>109</v>
      </c>
      <c r="T20" s="200" t="s">
        <v>119</v>
      </c>
      <c r="U20" s="200" t="s">
        <v>189</v>
      </c>
      <c r="V20" s="200" t="s">
        <v>26</v>
      </c>
      <c r="W20" s="201" t="s">
        <v>26</v>
      </c>
      <c r="X20" s="200">
        <v>0</v>
      </c>
      <c r="Y20" s="200" t="s">
        <v>26</v>
      </c>
      <c r="Z20" s="3"/>
      <c r="AA20" s="79">
        <f>'landmarks data'!AR20</f>
        <v>0</v>
      </c>
      <c r="AB20" s="78">
        <f>'landmarks data'!AS20</f>
        <v>99</v>
      </c>
      <c r="AC20" s="78">
        <f>'landmarks data'!AT20</f>
        <v>22</v>
      </c>
      <c r="AD20" s="78">
        <f>'landmarks data'!AU20</f>
        <v>32</v>
      </c>
      <c r="AE20" s="78">
        <f>'landmarks data'!AV20</f>
        <v>73</v>
      </c>
      <c r="AF20" s="78">
        <f>'landmarks data'!AW20</f>
        <v>82</v>
      </c>
      <c r="AG20" s="78">
        <f>'landmarks data'!AX20</f>
        <v>66</v>
      </c>
      <c r="AH20" s="78">
        <f>'landmarks data'!AY20</f>
        <v>77</v>
      </c>
      <c r="AI20" s="78">
        <f>'landmarks data'!AZ20</f>
        <v>57</v>
      </c>
      <c r="AJ20" s="78">
        <f>'landmarks data'!BA20</f>
        <v>61</v>
      </c>
      <c r="AK20" s="78">
        <f>'landmarks data'!BB20</f>
        <v>49</v>
      </c>
      <c r="AL20" s="78">
        <f>'landmarks data'!BC20</f>
        <v>50</v>
      </c>
      <c r="AM20" s="78">
        <f>'landmarks data'!BD20</f>
        <v>67</v>
      </c>
      <c r="AN20" s="78">
        <f>'landmarks data'!BE20</f>
        <v>50</v>
      </c>
      <c r="AO20" s="78">
        <f>'landmarks data'!BF20</f>
        <v>22</v>
      </c>
      <c r="AP20" s="78">
        <f>'landmarks data'!BG20</f>
        <v>16</v>
      </c>
      <c r="AQ20" s="78">
        <f>'landmarks data'!BH20</f>
        <v>32</v>
      </c>
      <c r="AR20" s="78">
        <f>'landmarks data'!BI20</f>
        <v>22</v>
      </c>
      <c r="AS20" s="78">
        <f>'landmarks data'!BJ20</f>
        <v>24</v>
      </c>
      <c r="AT20" s="78">
        <f>'landmarks data'!BK20</f>
        <v>34</v>
      </c>
      <c r="AU20" s="78">
        <f>'landmarks data'!BL20</f>
        <v>0</v>
      </c>
      <c r="AV20" s="78">
        <f>'landmarks data'!BM20</f>
        <v>-17</v>
      </c>
      <c r="AW20" s="78">
        <f>'landmarks data'!BN20</f>
        <v>-1</v>
      </c>
      <c r="AX20" s="78">
        <f>'landmarks data'!BO20</f>
        <v>-16</v>
      </c>
      <c r="AY20" s="78">
        <f>'landmarks data'!BP20</f>
        <v>-12</v>
      </c>
      <c r="AZ20" s="78">
        <f>'landmarks data'!BQ20</f>
        <v>-17</v>
      </c>
      <c r="BA20" s="78">
        <f>'landmarks data'!BR20</f>
        <v>-3</v>
      </c>
      <c r="BB20" s="78">
        <f>'landmarks data'!BS20</f>
        <v>63</v>
      </c>
      <c r="BC20" s="78">
        <f>'landmarks data'!BT20</f>
        <v>58</v>
      </c>
      <c r="BD20" s="78">
        <f>'landmarks data'!BU20</f>
        <v>79</v>
      </c>
      <c r="BE20" s="78">
        <f>'landmarks data'!BV20</f>
        <v>60</v>
      </c>
      <c r="BF20" s="78">
        <f>'landmarks data'!BW20</f>
        <v>71</v>
      </c>
      <c r="BG20" s="78">
        <f>'landmarks data'!BX20</f>
        <v>144</v>
      </c>
      <c r="BH20" s="78">
        <f>'landmarks data'!BY20</f>
        <v>162</v>
      </c>
      <c r="BI20" s="78">
        <f>'landmarks data'!BZ20</f>
        <v>159</v>
      </c>
      <c r="BJ20" s="78">
        <f>'landmarks data'!CA20</f>
        <v>144</v>
      </c>
      <c r="BK20" s="78">
        <f>'landmarks data'!CB20</f>
        <v>67</v>
      </c>
      <c r="BL20" s="78">
        <f>'landmarks data'!CC20</f>
        <v>61</v>
      </c>
      <c r="BM20" s="78">
        <f>'landmarks data'!CD20</f>
        <v>49</v>
      </c>
      <c r="BN20" s="80">
        <f>'landmarks data'!CE20</f>
        <v>53</v>
      </c>
      <c r="BO20" s="147" t="str">
        <f t="shared" si="0"/>
        <v>undecidable</v>
      </c>
      <c r="BP20" s="148" t="str">
        <f t="shared" si="1"/>
        <v>3 lower</v>
      </c>
      <c r="BQ20" s="148" t="str">
        <f t="shared" si="2"/>
        <v>undecidable</v>
      </c>
      <c r="BR20" s="148" t="str">
        <f t="shared" si="3"/>
        <v>8 lower</v>
      </c>
      <c r="BS20" s="148" t="str">
        <f t="shared" si="4"/>
        <v>undecidable</v>
      </c>
      <c r="BT20" s="148" t="str">
        <f t="shared" si="5"/>
        <v>undecidable</v>
      </c>
      <c r="BU20" s="148" t="str">
        <f t="shared" si="6"/>
        <v>8 higher</v>
      </c>
      <c r="BV20" s="148" t="str">
        <f t="shared" si="7"/>
        <v>undecidable</v>
      </c>
      <c r="BW20" s="148" t="str">
        <f t="shared" si="8"/>
        <v>undecidable</v>
      </c>
      <c r="BX20" s="148" t="str">
        <f t="shared" si="9"/>
        <v>vertically colinear</v>
      </c>
      <c r="BY20" s="148" t="str">
        <f t="shared" si="10"/>
        <v>undecidable</v>
      </c>
      <c r="BZ20" s="148" t="str">
        <f t="shared" si="11"/>
        <v>5 to the left</v>
      </c>
      <c r="CA20" s="148" t="str">
        <f t="shared" si="12"/>
        <v>undecidable</v>
      </c>
      <c r="CB20" s="148" t="str">
        <f t="shared" si="13"/>
        <v>16 to the left</v>
      </c>
      <c r="CC20" s="148" t="str">
        <f t="shared" si="14"/>
        <v>16 to the left</v>
      </c>
      <c r="CD20" s="148" t="str">
        <f t="shared" si="15"/>
        <v>3 to the right</v>
      </c>
      <c r="CE20" s="148" t="str">
        <f t="shared" si="16"/>
        <v>10 to the righte</v>
      </c>
      <c r="CF20" s="149" t="str">
        <f t="shared" si="17"/>
        <v>5 to the left</v>
      </c>
    </row>
    <row r="21" spans="1:84" ht="12.75">
      <c r="A21" s="4">
        <v>18</v>
      </c>
      <c r="B21" s="4" t="s">
        <v>20</v>
      </c>
      <c r="C21" s="4" t="str">
        <f t="shared" si="18"/>
        <v>POL 106817</v>
      </c>
      <c r="D21" s="200">
        <v>106817</v>
      </c>
      <c r="E21" s="200" t="s">
        <v>26</v>
      </c>
      <c r="F21" s="200" t="s">
        <v>22</v>
      </c>
      <c r="G21" s="200" t="s">
        <v>202</v>
      </c>
      <c r="H21" s="200" t="s">
        <v>23</v>
      </c>
      <c r="I21" s="200" t="s">
        <v>66</v>
      </c>
      <c r="J21" s="200" t="s">
        <v>68</v>
      </c>
      <c r="K21" s="200" t="s">
        <v>74</v>
      </c>
      <c r="L21" s="200" t="s">
        <v>83</v>
      </c>
      <c r="M21" s="200" t="s">
        <v>194</v>
      </c>
      <c r="N21" s="200" t="s">
        <v>188</v>
      </c>
      <c r="O21" s="200" t="s">
        <v>96</v>
      </c>
      <c r="P21" s="200" t="s">
        <v>97</v>
      </c>
      <c r="Q21" s="200" t="s">
        <v>104</v>
      </c>
      <c r="R21" s="200" t="s">
        <v>106</v>
      </c>
      <c r="S21" s="200" t="s">
        <v>65</v>
      </c>
      <c r="T21" s="200" t="s">
        <v>190</v>
      </c>
      <c r="U21" s="200" t="s">
        <v>26</v>
      </c>
      <c r="V21" s="200" t="s">
        <v>26</v>
      </c>
      <c r="W21" s="201" t="s">
        <v>26</v>
      </c>
      <c r="X21" s="200">
        <v>0</v>
      </c>
      <c r="Y21" s="200" t="s">
        <v>26</v>
      </c>
      <c r="Z21" s="3"/>
      <c r="AA21" s="79">
        <f>'landmarks data'!AR21</f>
        <v>0</v>
      </c>
      <c r="AB21" s="78">
        <f>'landmarks data'!AS21</f>
        <v>87</v>
      </c>
      <c r="AC21" s="78">
        <f>'landmarks data'!AT21</f>
        <v>16</v>
      </c>
      <c r="AD21" s="78">
        <f>'landmarks data'!AU21</f>
        <v>22</v>
      </c>
      <c r="AE21" s="78">
        <f>'landmarks data'!AV21</f>
        <v>49</v>
      </c>
      <c r="AF21" s="78">
        <f>'landmarks data'!AW21</f>
        <v>63</v>
      </c>
      <c r="AG21" s="78">
        <f>'landmarks data'!AX21</f>
        <v>50</v>
      </c>
      <c r="AH21" s="78">
        <f>'landmarks data'!AY21</f>
        <v>59</v>
      </c>
      <c r="AI21" s="78">
        <f>'landmarks data'!AZ21</f>
        <v>47</v>
      </c>
      <c r="AJ21" s="78">
        <f>'landmarks data'!BA21</f>
        <v>41</v>
      </c>
      <c r="AK21" s="78">
        <f>'landmarks data'!BB21</f>
        <v>34</v>
      </c>
      <c r="AL21" s="78">
        <f>'landmarks data'!BC21</f>
        <v>33</v>
      </c>
      <c r="AM21" s="78">
        <f>'landmarks data'!BD21</f>
        <v>51</v>
      </c>
      <c r="AN21" s="78">
        <f>'landmarks data'!BE21</f>
        <v>43</v>
      </c>
      <c r="AO21" s="78">
        <f>'landmarks data'!BF21</f>
        <v>27</v>
      </c>
      <c r="AP21" s="78">
        <f>'landmarks data'!BG21</f>
        <v>13</v>
      </c>
      <c r="AQ21" s="78">
        <f>'landmarks data'!BH21</f>
        <v>14</v>
      </c>
      <c r="AR21" s="78">
        <f>'landmarks data'!BI21</f>
        <v>0</v>
      </c>
      <c r="AS21" s="78">
        <f>'landmarks data'!BJ21</f>
        <v>4</v>
      </c>
      <c r="AT21" s="78">
        <f>'landmarks data'!BK21</f>
        <v>15</v>
      </c>
      <c r="AU21" s="78">
        <f>'landmarks data'!BL21</f>
        <v>0</v>
      </c>
      <c r="AV21" s="78">
        <f>'landmarks data'!BM21</f>
        <v>-3</v>
      </c>
      <c r="AW21" s="78">
        <f>'landmarks data'!BN21</f>
        <v>-1</v>
      </c>
      <c r="AX21" s="78">
        <f>'landmarks data'!BO21</f>
        <v>-11</v>
      </c>
      <c r="AY21" s="78">
        <f>'landmarks data'!BP21</f>
        <v>-11</v>
      </c>
      <c r="AZ21" s="78">
        <f>'landmarks data'!BQ21</f>
        <v>-3</v>
      </c>
      <c r="BA21" s="78">
        <f>'landmarks data'!BR21</f>
        <v>2</v>
      </c>
      <c r="BB21" s="78">
        <f>'landmarks data'!BS21</f>
        <v>75</v>
      </c>
      <c r="BC21" s="78">
        <f>'landmarks data'!BT21</f>
        <v>71</v>
      </c>
      <c r="BD21" s="78">
        <f>'landmarks data'!BU21</f>
        <v>87</v>
      </c>
      <c r="BE21" s="78">
        <f>'landmarks data'!BV21</f>
        <v>66</v>
      </c>
      <c r="BF21" s="78">
        <f>'landmarks data'!BW21</f>
        <v>84</v>
      </c>
      <c r="BG21" s="78">
        <f>'landmarks data'!BX21</f>
        <v>126</v>
      </c>
      <c r="BH21" s="78">
        <f>'landmarks data'!BY21</f>
        <v>151</v>
      </c>
      <c r="BI21" s="78">
        <f>'landmarks data'!BZ21</f>
        <v>154</v>
      </c>
      <c r="BJ21" s="78">
        <f>'landmarks data'!CA21</f>
        <v>136</v>
      </c>
      <c r="BK21" s="78">
        <f>'landmarks data'!CB21</f>
        <v>81</v>
      </c>
      <c r="BL21" s="78">
        <f>'landmarks data'!CC21</f>
        <v>78</v>
      </c>
      <c r="BM21" s="78">
        <f>'landmarks data'!CD21</f>
        <v>62</v>
      </c>
      <c r="BN21" s="80">
        <f>'landmarks data'!CE21</f>
        <v>65</v>
      </c>
      <c r="BO21" s="147" t="str">
        <f t="shared" si="0"/>
        <v>3-1 longer</v>
      </c>
      <c r="BP21" s="148" t="str">
        <f t="shared" si="1"/>
        <v>undecidable</v>
      </c>
      <c r="BQ21" s="148" t="str">
        <f t="shared" si="2"/>
        <v>horizontally colinear</v>
      </c>
      <c r="BR21" s="148" t="str">
        <f t="shared" si="3"/>
        <v>8 lower</v>
      </c>
      <c r="BS21" s="148" t="str">
        <f t="shared" si="4"/>
        <v>8 higher</v>
      </c>
      <c r="BT21" s="148" t="str">
        <f t="shared" si="5"/>
        <v>undecidable</v>
      </c>
      <c r="BU21" s="148" t="str">
        <f t="shared" si="6"/>
        <v>8 higher</v>
      </c>
      <c r="BV21" s="148" t="str">
        <f t="shared" si="7"/>
        <v>9 higher</v>
      </c>
      <c r="BW21" s="148" t="str">
        <f t="shared" si="8"/>
        <v>undecidable</v>
      </c>
      <c r="BX21" s="148" t="str">
        <f t="shared" si="9"/>
        <v>3 to the right</v>
      </c>
      <c r="BY21" s="148" t="str">
        <f t="shared" si="10"/>
        <v>3 to the right</v>
      </c>
      <c r="BZ21" s="148" t="str">
        <f t="shared" si="11"/>
        <v>5 to the left</v>
      </c>
      <c r="CA21" s="148" t="str">
        <f t="shared" si="12"/>
        <v>undecidable</v>
      </c>
      <c r="CB21" s="148" t="str">
        <f t="shared" si="13"/>
        <v>16 to the right</v>
      </c>
      <c r="CC21" s="148" t="str">
        <f t="shared" si="14"/>
        <v>16 to the right</v>
      </c>
      <c r="CD21" s="148" t="str">
        <f t="shared" si="15"/>
        <v>undecidable</v>
      </c>
      <c r="CE21" s="148" t="str">
        <f t="shared" si="16"/>
        <v>10 to the righte</v>
      </c>
      <c r="CF21" s="149" t="str">
        <f t="shared" si="17"/>
        <v>undecidable</v>
      </c>
    </row>
    <row r="22" spans="1:84" ht="12.75">
      <c r="A22" s="4">
        <v>19</v>
      </c>
      <c r="B22" s="4" t="s">
        <v>20</v>
      </c>
      <c r="C22" s="4" t="str">
        <f t="shared" si="18"/>
        <v>POL 106818</v>
      </c>
      <c r="D22" s="200">
        <v>106818</v>
      </c>
      <c r="E22" s="200" t="s">
        <v>26</v>
      </c>
      <c r="F22" s="200" t="s">
        <v>22</v>
      </c>
      <c r="G22" s="200" t="s">
        <v>202</v>
      </c>
      <c r="H22" s="200" t="s">
        <v>23</v>
      </c>
      <c r="I22" s="200" t="s">
        <v>66</v>
      </c>
      <c r="J22" s="200" t="s">
        <v>68</v>
      </c>
      <c r="K22" s="200" t="s">
        <v>73</v>
      </c>
      <c r="L22" s="200" t="s">
        <v>83</v>
      </c>
      <c r="M22" s="200" t="s">
        <v>194</v>
      </c>
      <c r="N22" s="200" t="s">
        <v>66</v>
      </c>
      <c r="O22" s="200" t="s">
        <v>96</v>
      </c>
      <c r="P22" s="200" t="s">
        <v>97</v>
      </c>
      <c r="Q22" s="200" t="s">
        <v>104</v>
      </c>
      <c r="R22" s="200" t="s">
        <v>106</v>
      </c>
      <c r="S22" s="200" t="s">
        <v>65</v>
      </c>
      <c r="T22" s="200" t="s">
        <v>199</v>
      </c>
      <c r="U22" s="200" t="s">
        <v>26</v>
      </c>
      <c r="V22" s="200" t="s">
        <v>26</v>
      </c>
      <c r="W22" s="201" t="s">
        <v>26</v>
      </c>
      <c r="X22" s="200">
        <v>0</v>
      </c>
      <c r="Y22" s="200" t="s">
        <v>26</v>
      </c>
      <c r="Z22" s="3"/>
      <c r="AA22" s="79">
        <f>'landmarks data'!AR22</f>
        <v>0</v>
      </c>
      <c r="AB22" s="78">
        <f>'landmarks data'!AS22</f>
        <v>86</v>
      </c>
      <c r="AC22" s="78">
        <f>'landmarks data'!AT22</f>
        <v>15</v>
      </c>
      <c r="AD22" s="78">
        <f>'landmarks data'!AU22</f>
        <v>23</v>
      </c>
      <c r="AE22" s="78">
        <f>'landmarks data'!AV22</f>
        <v>46</v>
      </c>
      <c r="AF22" s="78">
        <f>'landmarks data'!AW22</f>
        <v>61</v>
      </c>
      <c r="AG22" s="78">
        <f>'landmarks data'!AX22</f>
        <v>48</v>
      </c>
      <c r="AH22" s="78">
        <f>'landmarks data'!AY22</f>
        <v>60</v>
      </c>
      <c r="AI22" s="78">
        <f>'landmarks data'!AZ22</f>
        <v>42</v>
      </c>
      <c r="AJ22" s="78">
        <f>'landmarks data'!BA22</f>
        <v>39</v>
      </c>
      <c r="AK22" s="78">
        <f>'landmarks data'!BB22</f>
        <v>33</v>
      </c>
      <c r="AL22" s="78">
        <f>'landmarks data'!BC22</f>
        <v>32</v>
      </c>
      <c r="AM22" s="78">
        <f>'landmarks data'!BD22</f>
        <v>50</v>
      </c>
      <c r="AN22" s="78">
        <f>'landmarks data'!BE22</f>
        <v>43</v>
      </c>
      <c r="AO22" s="78">
        <f>'landmarks data'!BF22</f>
        <v>28</v>
      </c>
      <c r="AP22" s="78">
        <f>'landmarks data'!BG22</f>
        <v>12</v>
      </c>
      <c r="AQ22" s="78">
        <f>'landmarks data'!BH22</f>
        <v>14</v>
      </c>
      <c r="AR22" s="78">
        <f>'landmarks data'!BI22</f>
        <v>-1</v>
      </c>
      <c r="AS22" s="78">
        <f>'landmarks data'!BJ22</f>
        <v>1</v>
      </c>
      <c r="AT22" s="78">
        <f>'landmarks data'!BK22</f>
        <v>15</v>
      </c>
      <c r="AU22" s="78">
        <f>'landmarks data'!BL22</f>
        <v>0</v>
      </c>
      <c r="AV22" s="78">
        <f>'landmarks data'!BM22</f>
        <v>-10</v>
      </c>
      <c r="AW22" s="78">
        <f>'landmarks data'!BN22</f>
        <v>-1</v>
      </c>
      <c r="AX22" s="78">
        <f>'landmarks data'!BO22</f>
        <v>-16</v>
      </c>
      <c r="AY22" s="78">
        <f>'landmarks data'!BP22</f>
        <v>-16</v>
      </c>
      <c r="AZ22" s="78">
        <f>'landmarks data'!BQ22</f>
        <v>-10</v>
      </c>
      <c r="BA22" s="78">
        <f>'landmarks data'!BR22</f>
        <v>-3</v>
      </c>
      <c r="BB22" s="78">
        <f>'landmarks data'!BS22</f>
        <v>63</v>
      </c>
      <c r="BC22" s="78">
        <f>'landmarks data'!BT22</f>
        <v>66</v>
      </c>
      <c r="BD22" s="78">
        <f>'landmarks data'!BU22</f>
        <v>85</v>
      </c>
      <c r="BE22" s="78">
        <f>'landmarks data'!BV22</f>
        <v>66</v>
      </c>
      <c r="BF22" s="78">
        <f>'landmarks data'!BW22</f>
        <v>82</v>
      </c>
      <c r="BG22" s="78">
        <f>'landmarks data'!BX22</f>
        <v>136</v>
      </c>
      <c r="BH22" s="78">
        <f>'landmarks data'!BY22</f>
        <v>153</v>
      </c>
      <c r="BI22" s="78">
        <f>'landmarks data'!BZ22</f>
        <v>158</v>
      </c>
      <c r="BJ22" s="78">
        <f>'landmarks data'!CA22</f>
        <v>139</v>
      </c>
      <c r="BK22" s="78">
        <f>'landmarks data'!CB22</f>
        <v>81</v>
      </c>
      <c r="BL22" s="78">
        <f>'landmarks data'!CC22</f>
        <v>81</v>
      </c>
      <c r="BM22" s="78">
        <f>'landmarks data'!CD22</f>
        <v>64</v>
      </c>
      <c r="BN22" s="80">
        <f>'landmarks data'!CE22</f>
        <v>65</v>
      </c>
      <c r="BO22" s="147" t="str">
        <f t="shared" si="0"/>
        <v>3-1 longer</v>
      </c>
      <c r="BP22" s="148" t="str">
        <f t="shared" si="1"/>
        <v>3 lower</v>
      </c>
      <c r="BQ22" s="148" t="str">
        <f t="shared" si="2"/>
        <v>horizontally colinear</v>
      </c>
      <c r="BR22" s="148" t="str">
        <f t="shared" si="3"/>
        <v>undecidable</v>
      </c>
      <c r="BS22" s="148" t="str">
        <f t="shared" si="4"/>
        <v>8 higher</v>
      </c>
      <c r="BT22" s="148" t="str">
        <f t="shared" si="5"/>
        <v>8 higher</v>
      </c>
      <c r="BU22" s="148" t="str">
        <f t="shared" si="6"/>
        <v>8 higher</v>
      </c>
      <c r="BV22" s="148" t="str">
        <f t="shared" si="7"/>
        <v>9 higher</v>
      </c>
      <c r="BW22" s="148" t="str">
        <f t="shared" si="8"/>
        <v>undecidable</v>
      </c>
      <c r="BX22" s="148" t="str">
        <f t="shared" si="9"/>
        <v>3 to the right</v>
      </c>
      <c r="BY22" s="148" t="str">
        <f t="shared" si="10"/>
        <v>3 to the right</v>
      </c>
      <c r="BZ22" s="148" t="str">
        <f t="shared" si="11"/>
        <v>5 to the left</v>
      </c>
      <c r="CA22" s="148" t="str">
        <f t="shared" si="12"/>
        <v>undecidable</v>
      </c>
      <c r="CB22" s="148" t="str">
        <f t="shared" si="13"/>
        <v>16 to the right</v>
      </c>
      <c r="CC22" s="148" t="str">
        <f t="shared" si="14"/>
        <v>16 to the right</v>
      </c>
      <c r="CD22" s="148" t="str">
        <f t="shared" si="15"/>
        <v>undecidable</v>
      </c>
      <c r="CE22" s="148" t="str">
        <f t="shared" si="16"/>
        <v>10 to the righte</v>
      </c>
      <c r="CF22" s="149" t="str">
        <f t="shared" si="17"/>
        <v>undecidable</v>
      </c>
    </row>
    <row r="23" spans="1:84" ht="12.75">
      <c r="A23" s="4">
        <v>20</v>
      </c>
      <c r="B23" s="4" t="s">
        <v>20</v>
      </c>
      <c r="C23" s="4" t="str">
        <f t="shared" si="18"/>
        <v>POL 106820</v>
      </c>
      <c r="D23" s="200">
        <v>106820</v>
      </c>
      <c r="E23" s="200" t="s">
        <v>26</v>
      </c>
      <c r="F23" s="200" t="s">
        <v>202</v>
      </c>
      <c r="G23" s="200" t="s">
        <v>202</v>
      </c>
      <c r="H23" s="200" t="s">
        <v>23</v>
      </c>
      <c r="I23" s="200" t="s">
        <v>66</v>
      </c>
      <c r="J23" s="200" t="s">
        <v>68</v>
      </c>
      <c r="K23" s="200" t="s">
        <v>192</v>
      </c>
      <c r="L23" s="200" t="s">
        <v>83</v>
      </c>
      <c r="M23" s="200" t="s">
        <v>194</v>
      </c>
      <c r="N23" s="200" t="s">
        <v>90</v>
      </c>
      <c r="O23" s="200" t="s">
        <v>96</v>
      </c>
      <c r="P23" s="200" t="s">
        <v>97</v>
      </c>
      <c r="Q23" s="200" t="s">
        <v>104</v>
      </c>
      <c r="R23" s="200" t="s">
        <v>104</v>
      </c>
      <c r="S23" s="200" t="s">
        <v>65</v>
      </c>
      <c r="T23" s="200" t="s">
        <v>119</v>
      </c>
      <c r="U23" s="200" t="s">
        <v>26</v>
      </c>
      <c r="V23" s="200" t="s">
        <v>26</v>
      </c>
      <c r="W23" s="201" t="s">
        <v>26</v>
      </c>
      <c r="X23" s="200">
        <v>0</v>
      </c>
      <c r="Y23" s="200" t="s">
        <v>26</v>
      </c>
      <c r="Z23" s="3"/>
      <c r="AA23" s="79">
        <f>'landmarks data'!AR23</f>
        <v>0</v>
      </c>
      <c r="AB23" s="78">
        <f>'landmarks data'!AS23</f>
        <v>87</v>
      </c>
      <c r="AC23" s="78">
        <f>'landmarks data'!AT23</f>
        <v>9</v>
      </c>
      <c r="AD23" s="78">
        <f>'landmarks data'!AU23</f>
        <v>23</v>
      </c>
      <c r="AE23" s="78">
        <f>'landmarks data'!AV23</f>
        <v>57</v>
      </c>
      <c r="AF23" s="78">
        <f>'landmarks data'!AW23</f>
        <v>74</v>
      </c>
      <c r="AG23" s="78">
        <f>'landmarks data'!AX23</f>
        <v>54</v>
      </c>
      <c r="AH23" s="78">
        <f>'landmarks data'!AY23</f>
        <v>71</v>
      </c>
      <c r="AI23" s="78">
        <f>'landmarks data'!AZ23</f>
        <v>55</v>
      </c>
      <c r="AJ23" s="78">
        <f>'landmarks data'!BA23</f>
        <v>58</v>
      </c>
      <c r="AK23" s="78">
        <f>'landmarks data'!BB23</f>
        <v>40</v>
      </c>
      <c r="AL23" s="78">
        <f>'landmarks data'!BC23</f>
        <v>40</v>
      </c>
      <c r="AM23" s="78">
        <f>'landmarks data'!BD23</f>
        <v>48</v>
      </c>
      <c r="AN23" s="78">
        <f>'landmarks data'!BE23</f>
        <v>39</v>
      </c>
      <c r="AO23" s="78">
        <f>'landmarks data'!BF23</f>
        <v>27</v>
      </c>
      <c r="AP23" s="78">
        <f>'landmarks data'!BG23</f>
        <v>16</v>
      </c>
      <c r="AQ23" s="78">
        <f>'landmarks data'!BH23</f>
        <v>20</v>
      </c>
      <c r="AR23" s="78">
        <f>'landmarks data'!BI23</f>
        <v>4</v>
      </c>
      <c r="AS23" s="78">
        <f>'landmarks data'!BJ23</f>
        <v>7</v>
      </c>
      <c r="AT23" s="78">
        <f>'landmarks data'!BK23</f>
        <v>20</v>
      </c>
      <c r="AU23" s="78">
        <f>'landmarks data'!BL23</f>
        <v>0</v>
      </c>
      <c r="AV23" s="78">
        <f>'landmarks data'!BM23</f>
        <v>-6</v>
      </c>
      <c r="AW23" s="78">
        <f>'landmarks data'!BN23</f>
        <v>-1</v>
      </c>
      <c r="AX23" s="78">
        <f>'landmarks data'!BO23</f>
        <v>-22</v>
      </c>
      <c r="AY23" s="78">
        <f>'landmarks data'!BP23</f>
        <v>-17</v>
      </c>
      <c r="AZ23" s="78">
        <f>'landmarks data'!BQ23</f>
        <v>-6</v>
      </c>
      <c r="BA23" s="78">
        <f>'landmarks data'!BR23</f>
        <v>-3</v>
      </c>
      <c r="BB23" s="78">
        <f>'landmarks data'!BS23</f>
        <v>66</v>
      </c>
      <c r="BC23" s="78">
        <f>'landmarks data'!BT23</f>
        <v>66</v>
      </c>
      <c r="BD23" s="78">
        <f>'landmarks data'!BU23</f>
        <v>83</v>
      </c>
      <c r="BE23" s="78">
        <f>'landmarks data'!BV23</f>
        <v>65</v>
      </c>
      <c r="BF23" s="78">
        <f>'landmarks data'!BW23</f>
        <v>80</v>
      </c>
      <c r="BG23" s="78">
        <f>'landmarks data'!BX23</f>
        <v>125</v>
      </c>
      <c r="BH23" s="78">
        <f>'landmarks data'!BY23</f>
        <v>150</v>
      </c>
      <c r="BI23" s="78">
        <f>'landmarks data'!BZ23</f>
        <v>152</v>
      </c>
      <c r="BJ23" s="78">
        <f>'landmarks data'!CA23</f>
        <v>137</v>
      </c>
      <c r="BK23" s="78">
        <f>'landmarks data'!CB23</f>
        <v>76</v>
      </c>
      <c r="BL23" s="78">
        <f>'landmarks data'!CC23</f>
        <v>72</v>
      </c>
      <c r="BM23" s="78">
        <f>'landmarks data'!CD23</f>
        <v>58</v>
      </c>
      <c r="BN23" s="80">
        <f>'landmarks data'!CE23</f>
        <v>62</v>
      </c>
      <c r="BO23" s="147" t="str">
        <f t="shared" si="0"/>
        <v>undecidable</v>
      </c>
      <c r="BP23" s="148" t="str">
        <f t="shared" si="1"/>
        <v>undecidable</v>
      </c>
      <c r="BQ23" s="148" t="str">
        <f t="shared" si="2"/>
        <v>undecidable</v>
      </c>
      <c r="BR23" s="148" t="str">
        <f t="shared" si="3"/>
        <v>undecidable</v>
      </c>
      <c r="BS23" s="148" t="str">
        <f t="shared" si="4"/>
        <v>8 higher</v>
      </c>
      <c r="BT23" s="148" t="str">
        <f t="shared" si="5"/>
        <v>8 higher</v>
      </c>
      <c r="BU23" s="148" t="str">
        <f t="shared" si="6"/>
        <v>8 higher</v>
      </c>
      <c r="BV23" s="148" t="str">
        <f t="shared" si="7"/>
        <v>9 higher</v>
      </c>
      <c r="BW23" s="148" t="str">
        <f t="shared" si="8"/>
        <v>undecidable</v>
      </c>
      <c r="BX23" s="148" t="str">
        <f t="shared" si="9"/>
        <v>undecidable</v>
      </c>
      <c r="BY23" s="148" t="str">
        <f t="shared" si="10"/>
        <v>undecidable</v>
      </c>
      <c r="BZ23" s="148" t="str">
        <f t="shared" si="11"/>
        <v>undecidable</v>
      </c>
      <c r="CA23" s="148" t="str">
        <f t="shared" si="12"/>
        <v>undecidable</v>
      </c>
      <c r="CB23" s="148" t="str">
        <f t="shared" si="13"/>
        <v>16 to the right</v>
      </c>
      <c r="CC23" s="148" t="str">
        <f t="shared" si="14"/>
        <v>16 to the right</v>
      </c>
      <c r="CD23" s="148" t="str">
        <f t="shared" si="15"/>
        <v>3 to the left</v>
      </c>
      <c r="CE23" s="148" t="str">
        <f t="shared" si="16"/>
        <v>10 to the left</v>
      </c>
      <c r="CF23" s="149" t="str">
        <f t="shared" si="17"/>
        <v>5 to the left</v>
      </c>
    </row>
    <row r="24" spans="1:84" ht="12.75">
      <c r="A24" s="4">
        <v>21</v>
      </c>
      <c r="B24" s="4" t="s">
        <v>20</v>
      </c>
      <c r="C24" s="4" t="str">
        <f t="shared" si="18"/>
        <v>POL 106821</v>
      </c>
      <c r="D24" s="200">
        <v>106821</v>
      </c>
      <c r="E24" s="200" t="s">
        <v>26</v>
      </c>
      <c r="F24" s="200" t="s">
        <v>22</v>
      </c>
      <c r="G24" s="200" t="s">
        <v>202</v>
      </c>
      <c r="H24" s="200" t="s">
        <v>23</v>
      </c>
      <c r="I24" s="200" t="s">
        <v>66</v>
      </c>
      <c r="J24" s="200" t="s">
        <v>68</v>
      </c>
      <c r="K24" s="200" t="s">
        <v>73</v>
      </c>
      <c r="L24" s="200" t="s">
        <v>83</v>
      </c>
      <c r="M24" s="200" t="s">
        <v>194</v>
      </c>
      <c r="N24" s="200" t="s">
        <v>90</v>
      </c>
      <c r="O24" s="200" t="s">
        <v>96</v>
      </c>
      <c r="P24" s="200" t="s">
        <v>97</v>
      </c>
      <c r="Q24" s="200" t="s">
        <v>104</v>
      </c>
      <c r="R24" s="200" t="s">
        <v>104</v>
      </c>
      <c r="S24" s="200" t="s">
        <v>65</v>
      </c>
      <c r="T24" s="200" t="s">
        <v>119</v>
      </c>
      <c r="U24" s="200" t="s">
        <v>26</v>
      </c>
      <c r="V24" s="200" t="s">
        <v>26</v>
      </c>
      <c r="W24" s="201" t="s">
        <v>26</v>
      </c>
      <c r="X24" s="200">
        <v>0</v>
      </c>
      <c r="Y24" s="200" t="s">
        <v>26</v>
      </c>
      <c r="Z24" s="3"/>
      <c r="AA24" s="79">
        <f>'landmarks data'!AR24</f>
        <v>0</v>
      </c>
      <c r="AB24" s="78">
        <f>'landmarks data'!AS24</f>
        <v>90</v>
      </c>
      <c r="AC24" s="78">
        <f>'landmarks data'!AT24</f>
        <v>8</v>
      </c>
      <c r="AD24" s="78">
        <f>'landmarks data'!AU24</f>
        <v>20</v>
      </c>
      <c r="AE24" s="78">
        <f>'landmarks data'!AV24</f>
        <v>54</v>
      </c>
      <c r="AF24" s="78">
        <f>'landmarks data'!AW24</f>
        <v>71</v>
      </c>
      <c r="AG24" s="78">
        <f>'landmarks data'!AX24</f>
        <v>52</v>
      </c>
      <c r="AH24" s="78">
        <f>'landmarks data'!AY24</f>
        <v>64</v>
      </c>
      <c r="AI24" s="78">
        <f>'landmarks data'!AZ24</f>
        <v>47</v>
      </c>
      <c r="AJ24" s="78">
        <f>'landmarks data'!BA24</f>
        <v>51</v>
      </c>
      <c r="AK24" s="78">
        <f>'landmarks data'!BB24</f>
        <v>31</v>
      </c>
      <c r="AL24" s="78">
        <f>'landmarks data'!BC24</f>
        <v>29</v>
      </c>
      <c r="AM24" s="78">
        <f>'landmarks data'!BD24</f>
        <v>37</v>
      </c>
      <c r="AN24" s="78">
        <f>'landmarks data'!BE24</f>
        <v>28</v>
      </c>
      <c r="AO24" s="78">
        <f>'landmarks data'!BF24</f>
        <v>9</v>
      </c>
      <c r="AP24" s="78">
        <f>'landmarks data'!BG24</f>
        <v>2</v>
      </c>
      <c r="AQ24" s="78">
        <f>'landmarks data'!BH24</f>
        <v>15</v>
      </c>
      <c r="AR24" s="78">
        <f>'landmarks data'!BI24</f>
        <v>0</v>
      </c>
      <c r="AS24" s="78">
        <f>'landmarks data'!BJ24</f>
        <v>2</v>
      </c>
      <c r="AT24" s="78">
        <f>'landmarks data'!BK24</f>
        <v>16</v>
      </c>
      <c r="AU24" s="78">
        <f>'landmarks data'!BL24</f>
        <v>0</v>
      </c>
      <c r="AV24" s="78">
        <f>'landmarks data'!BM24</f>
        <v>-15</v>
      </c>
      <c r="AW24" s="78">
        <f>'landmarks data'!BN24</f>
        <v>-2</v>
      </c>
      <c r="AX24" s="78">
        <f>'landmarks data'!BO24</f>
        <v>-22</v>
      </c>
      <c r="AY24" s="78">
        <f>'landmarks data'!BP24</f>
        <v>-22</v>
      </c>
      <c r="AZ24" s="78">
        <f>'landmarks data'!BQ24</f>
        <v>-15</v>
      </c>
      <c r="BA24" s="78">
        <f>'landmarks data'!BR24</f>
        <v>-1</v>
      </c>
      <c r="BB24" s="78">
        <f>'landmarks data'!BS24</f>
        <v>58</v>
      </c>
      <c r="BC24" s="78">
        <f>'landmarks data'!BT24</f>
        <v>54</v>
      </c>
      <c r="BD24" s="78">
        <f>'landmarks data'!BU24</f>
        <v>74</v>
      </c>
      <c r="BE24" s="78">
        <f>'landmarks data'!BV24</f>
        <v>55</v>
      </c>
      <c r="BF24" s="78">
        <f>'landmarks data'!BW24</f>
        <v>68</v>
      </c>
      <c r="BG24" s="78">
        <f>'landmarks data'!BX24</f>
        <v>137</v>
      </c>
      <c r="BH24" s="78">
        <f>'landmarks data'!BY24</f>
        <v>149</v>
      </c>
      <c r="BI24" s="78">
        <f>'landmarks data'!BZ24</f>
        <v>156</v>
      </c>
      <c r="BJ24" s="78">
        <f>'landmarks data'!CA24</f>
        <v>128</v>
      </c>
      <c r="BK24" s="78">
        <f>'landmarks data'!CB24</f>
        <v>71</v>
      </c>
      <c r="BL24" s="78">
        <f>'landmarks data'!CC24</f>
        <v>70</v>
      </c>
      <c r="BM24" s="78">
        <f>'landmarks data'!CD24</f>
        <v>52</v>
      </c>
      <c r="BN24" s="80">
        <f>'landmarks data'!CE24</f>
        <v>56</v>
      </c>
      <c r="BO24" s="147" t="str">
        <f t="shared" si="0"/>
        <v>3-1 longer</v>
      </c>
      <c r="BP24" s="148" t="str">
        <f t="shared" si="1"/>
        <v>3 lower</v>
      </c>
      <c r="BQ24" s="148" t="str">
        <f t="shared" si="2"/>
        <v>horizontally colinear</v>
      </c>
      <c r="BR24" s="148" t="str">
        <f t="shared" si="3"/>
        <v>undecidable</v>
      </c>
      <c r="BS24" s="148" t="str">
        <f t="shared" si="4"/>
        <v>8 higher</v>
      </c>
      <c r="BT24" s="148" t="str">
        <f t="shared" si="5"/>
        <v>8 higher</v>
      </c>
      <c r="BU24" s="148" t="str">
        <f t="shared" si="6"/>
        <v>8 higher</v>
      </c>
      <c r="BV24" s="148" t="str">
        <f t="shared" si="7"/>
        <v>9 higher</v>
      </c>
      <c r="BW24" s="148" t="str">
        <f t="shared" si="8"/>
        <v>14 higher</v>
      </c>
      <c r="BX24" s="148" t="str">
        <f t="shared" si="9"/>
        <v>3 to the right</v>
      </c>
      <c r="BY24" s="148" t="str">
        <f t="shared" si="10"/>
        <v>3 to the right</v>
      </c>
      <c r="BZ24" s="148" t="str">
        <f t="shared" si="11"/>
        <v>undecidable</v>
      </c>
      <c r="CA24" s="148" t="str">
        <f t="shared" si="12"/>
        <v>undecidable</v>
      </c>
      <c r="CB24" s="148" t="str">
        <f t="shared" si="13"/>
        <v>undecidable</v>
      </c>
      <c r="CC24" s="148" t="str">
        <f t="shared" si="14"/>
        <v>vertically colinear</v>
      </c>
      <c r="CD24" s="148" t="str">
        <f t="shared" si="15"/>
        <v>3 to the right</v>
      </c>
      <c r="CE24" s="148" t="str">
        <f t="shared" si="16"/>
        <v>10 to the left</v>
      </c>
      <c r="CF24" s="149" t="str">
        <f t="shared" si="17"/>
        <v>5 to the left</v>
      </c>
    </row>
    <row r="25" spans="1:84" ht="12.75">
      <c r="A25" s="4">
        <v>22</v>
      </c>
      <c r="B25" s="4" t="s">
        <v>20</v>
      </c>
      <c r="C25" s="4" t="str">
        <f t="shared" si="18"/>
        <v>POL 106822</v>
      </c>
      <c r="D25" s="200">
        <v>106822</v>
      </c>
      <c r="E25" s="200" t="s">
        <v>26</v>
      </c>
      <c r="F25" s="200" t="s">
        <v>202</v>
      </c>
      <c r="G25" s="200" t="s">
        <v>202</v>
      </c>
      <c r="H25" s="200" t="s">
        <v>23</v>
      </c>
      <c r="I25" s="200" t="s">
        <v>66</v>
      </c>
      <c r="J25" s="200" t="s">
        <v>68</v>
      </c>
      <c r="K25" s="200" t="s">
        <v>73</v>
      </c>
      <c r="L25" s="200" t="s">
        <v>83</v>
      </c>
      <c r="M25" s="200" t="s">
        <v>194</v>
      </c>
      <c r="N25" s="200" t="s">
        <v>90</v>
      </c>
      <c r="O25" s="200" t="s">
        <v>96</v>
      </c>
      <c r="P25" s="200" t="s">
        <v>103</v>
      </c>
      <c r="Q25" s="200" t="s">
        <v>104</v>
      </c>
      <c r="R25" s="200" t="s">
        <v>106</v>
      </c>
      <c r="S25" s="200" t="s">
        <v>65</v>
      </c>
      <c r="T25" s="200" t="s">
        <v>119</v>
      </c>
      <c r="U25" s="200" t="s">
        <v>26</v>
      </c>
      <c r="V25" s="200" t="s">
        <v>26</v>
      </c>
      <c r="W25" s="201" t="s">
        <v>26</v>
      </c>
      <c r="X25" s="200">
        <v>0</v>
      </c>
      <c r="Y25" s="200" t="s">
        <v>26</v>
      </c>
      <c r="Z25" s="3"/>
      <c r="AA25" s="79">
        <f>'landmarks data'!AR25</f>
        <v>0</v>
      </c>
      <c r="AB25" s="78">
        <f>'landmarks data'!AS25</f>
        <v>88</v>
      </c>
      <c r="AC25" s="78">
        <f>'landmarks data'!AT25</f>
        <v>6</v>
      </c>
      <c r="AD25" s="78">
        <f>'landmarks data'!AU25</f>
        <v>20</v>
      </c>
      <c r="AE25" s="78">
        <f>'landmarks data'!AV25</f>
        <v>55</v>
      </c>
      <c r="AF25" s="78">
        <f>'landmarks data'!AW25</f>
        <v>70</v>
      </c>
      <c r="AG25" s="78">
        <f>'landmarks data'!AX25</f>
        <v>52</v>
      </c>
      <c r="AH25" s="78">
        <f>'landmarks data'!AY25</f>
        <v>69</v>
      </c>
      <c r="AI25" s="78">
        <f>'landmarks data'!AZ25</f>
        <v>52</v>
      </c>
      <c r="AJ25" s="78">
        <f>'landmarks data'!BA25</f>
        <v>53</v>
      </c>
      <c r="AK25" s="78">
        <f>'landmarks data'!BB25</f>
        <v>35</v>
      </c>
      <c r="AL25" s="78">
        <f>'landmarks data'!BC25</f>
        <v>35</v>
      </c>
      <c r="AM25" s="78">
        <f>'landmarks data'!BD25</f>
        <v>46</v>
      </c>
      <c r="AN25" s="78">
        <f>'landmarks data'!BE25</f>
        <v>39</v>
      </c>
      <c r="AO25" s="78">
        <f>'landmarks data'!BF25</f>
        <v>20</v>
      </c>
      <c r="AP25" s="78">
        <f>'landmarks data'!BG25</f>
        <v>14</v>
      </c>
      <c r="AQ25" s="78">
        <f>'landmarks data'!BH25</f>
        <v>22</v>
      </c>
      <c r="AR25" s="78">
        <f>'landmarks data'!BI25</f>
        <v>5</v>
      </c>
      <c r="AS25" s="78">
        <f>'landmarks data'!BJ25</f>
        <v>6</v>
      </c>
      <c r="AT25" s="78">
        <f>'landmarks data'!BK25</f>
        <v>21</v>
      </c>
      <c r="AU25" s="78">
        <f>'landmarks data'!BL25</f>
        <v>0</v>
      </c>
      <c r="AV25" s="78">
        <f>'landmarks data'!BM25</f>
        <v>-14</v>
      </c>
      <c r="AW25" s="78">
        <f>'landmarks data'!BN25</f>
        <v>0</v>
      </c>
      <c r="AX25" s="78">
        <f>'landmarks data'!BO25</f>
        <v>-20</v>
      </c>
      <c r="AY25" s="78">
        <f>'landmarks data'!BP25</f>
        <v>-20</v>
      </c>
      <c r="AZ25" s="78">
        <f>'landmarks data'!BQ25</f>
        <v>-15</v>
      </c>
      <c r="BA25" s="78">
        <f>'landmarks data'!BR25</f>
        <v>-2</v>
      </c>
      <c r="BB25" s="78">
        <f>'landmarks data'!BS25</f>
        <v>52</v>
      </c>
      <c r="BC25" s="78">
        <f>'landmarks data'!BT25</f>
        <v>61</v>
      </c>
      <c r="BD25" s="78">
        <f>'landmarks data'!BU25</f>
        <v>74</v>
      </c>
      <c r="BE25" s="78">
        <f>'landmarks data'!BV25</f>
        <v>54</v>
      </c>
      <c r="BF25" s="78">
        <f>'landmarks data'!BW25</f>
        <v>69</v>
      </c>
      <c r="BG25" s="78">
        <f>'landmarks data'!BX25</f>
        <v>136</v>
      </c>
      <c r="BH25" s="78">
        <f>'landmarks data'!BY25</f>
        <v>149</v>
      </c>
      <c r="BI25" s="78">
        <f>'landmarks data'!BZ25</f>
        <v>153</v>
      </c>
      <c r="BJ25" s="78">
        <f>'landmarks data'!CA25</f>
        <v>125</v>
      </c>
      <c r="BK25" s="78">
        <f>'landmarks data'!CB25</f>
        <v>67</v>
      </c>
      <c r="BL25" s="78">
        <f>'landmarks data'!CC25</f>
        <v>69</v>
      </c>
      <c r="BM25" s="78">
        <f>'landmarks data'!CD25</f>
        <v>50</v>
      </c>
      <c r="BN25" s="80">
        <f>'landmarks data'!CE25</f>
        <v>55</v>
      </c>
      <c r="BO25" s="147" t="str">
        <f t="shared" si="0"/>
        <v>3-1 longer</v>
      </c>
      <c r="BP25" s="148" t="str">
        <f t="shared" si="1"/>
        <v>3 lower</v>
      </c>
      <c r="BQ25" s="148" t="str">
        <f t="shared" si="2"/>
        <v>horizontally colinear</v>
      </c>
      <c r="BR25" s="148" t="str">
        <f t="shared" si="3"/>
        <v>undecidable</v>
      </c>
      <c r="BS25" s="148" t="str">
        <f t="shared" si="4"/>
        <v>8 higher</v>
      </c>
      <c r="BT25" s="148" t="str">
        <f t="shared" si="5"/>
        <v>8 higher</v>
      </c>
      <c r="BU25" s="148" t="str">
        <f t="shared" si="6"/>
        <v>8 higher</v>
      </c>
      <c r="BV25" s="148" t="str">
        <f t="shared" si="7"/>
        <v>9 higher</v>
      </c>
      <c r="BW25" s="148" t="str">
        <f t="shared" si="8"/>
        <v>undecidable</v>
      </c>
      <c r="BX25" s="148" t="str">
        <f t="shared" si="9"/>
        <v>undecidable</v>
      </c>
      <c r="BY25" s="148" t="str">
        <f t="shared" si="10"/>
        <v>vertically colinear</v>
      </c>
      <c r="BZ25" s="148" t="str">
        <f t="shared" si="11"/>
        <v>undecidable</v>
      </c>
      <c r="CA25" s="148" t="str">
        <f t="shared" si="12"/>
        <v>undecidable</v>
      </c>
      <c r="CB25" s="148" t="str">
        <f t="shared" si="13"/>
        <v>16 to the right</v>
      </c>
      <c r="CC25" s="148" t="str">
        <f t="shared" si="14"/>
        <v>16 to the right</v>
      </c>
      <c r="CD25" s="148" t="str">
        <f t="shared" si="15"/>
        <v>3 to the left</v>
      </c>
      <c r="CE25" s="148" t="str">
        <f t="shared" si="16"/>
        <v>10 to the left</v>
      </c>
      <c r="CF25" s="149" t="str">
        <f t="shared" si="17"/>
        <v>5 to the left</v>
      </c>
    </row>
    <row r="26" spans="1:84" ht="12.75">
      <c r="A26" s="4">
        <v>23</v>
      </c>
      <c r="B26" s="4" t="s">
        <v>20</v>
      </c>
      <c r="C26" s="4" t="str">
        <f t="shared" si="18"/>
        <v>POL 106823</v>
      </c>
      <c r="D26" s="200">
        <v>106823</v>
      </c>
      <c r="E26" s="200" t="s">
        <v>26</v>
      </c>
      <c r="F26" s="200" t="s">
        <v>202</v>
      </c>
      <c r="G26" s="200" t="s">
        <v>202</v>
      </c>
      <c r="H26" s="200" t="s">
        <v>23</v>
      </c>
      <c r="I26" s="200" t="s">
        <v>66</v>
      </c>
      <c r="J26" s="200" t="s">
        <v>68</v>
      </c>
      <c r="K26" s="200" t="s">
        <v>73</v>
      </c>
      <c r="L26" s="200" t="s">
        <v>83</v>
      </c>
      <c r="M26" s="200" t="s">
        <v>194</v>
      </c>
      <c r="N26" s="200" t="s">
        <v>195</v>
      </c>
      <c r="O26" s="200" t="s">
        <v>96</v>
      </c>
      <c r="P26" s="200" t="s">
        <v>97</v>
      </c>
      <c r="Q26" s="200" t="s">
        <v>104</v>
      </c>
      <c r="R26" s="200" t="s">
        <v>106</v>
      </c>
      <c r="S26" s="200" t="s">
        <v>109</v>
      </c>
      <c r="T26" s="200" t="s">
        <v>120</v>
      </c>
      <c r="U26" s="200" t="s">
        <v>26</v>
      </c>
      <c r="V26" s="200" t="s">
        <v>26</v>
      </c>
      <c r="W26" s="201" t="s">
        <v>26</v>
      </c>
      <c r="X26" s="200">
        <v>0</v>
      </c>
      <c r="Y26" s="200" t="s">
        <v>26</v>
      </c>
      <c r="Z26" s="3"/>
      <c r="AA26" s="79">
        <f>'landmarks data'!AR26</f>
        <v>0</v>
      </c>
      <c r="AB26" s="78">
        <f>'landmarks data'!AS26</f>
        <v>88</v>
      </c>
      <c r="AC26" s="78">
        <f>'landmarks data'!AT26</f>
        <v>7</v>
      </c>
      <c r="AD26" s="78">
        <f>'landmarks data'!AU26</f>
        <v>24</v>
      </c>
      <c r="AE26" s="78">
        <f>'landmarks data'!AV26</f>
        <v>54</v>
      </c>
      <c r="AF26" s="78">
        <f>'landmarks data'!AW26</f>
        <v>71</v>
      </c>
      <c r="AG26" s="78">
        <f>'landmarks data'!AX26</f>
        <v>54</v>
      </c>
      <c r="AH26" s="78">
        <f>'landmarks data'!AY26</f>
        <v>69</v>
      </c>
      <c r="AI26" s="78">
        <f>'landmarks data'!AZ26</f>
        <v>51</v>
      </c>
      <c r="AJ26" s="78">
        <f>'landmarks data'!BA26</f>
        <v>55</v>
      </c>
      <c r="AK26" s="78">
        <f>'landmarks data'!BB26</f>
        <v>38</v>
      </c>
      <c r="AL26" s="78">
        <f>'landmarks data'!BC26</f>
        <v>39</v>
      </c>
      <c r="AM26" s="78">
        <f>'landmarks data'!BD26</f>
        <v>49</v>
      </c>
      <c r="AN26" s="78">
        <f>'landmarks data'!BE26</f>
        <v>39</v>
      </c>
      <c r="AO26" s="78">
        <f>'landmarks data'!BF26</f>
        <v>20</v>
      </c>
      <c r="AP26" s="78">
        <f>'landmarks data'!BG26</f>
        <v>11</v>
      </c>
      <c r="AQ26" s="78">
        <f>'landmarks data'!BH26</f>
        <v>24</v>
      </c>
      <c r="AR26" s="78">
        <f>'landmarks data'!BI26</f>
        <v>7</v>
      </c>
      <c r="AS26" s="78">
        <f>'landmarks data'!BJ26</f>
        <v>7</v>
      </c>
      <c r="AT26" s="78">
        <f>'landmarks data'!BK26</f>
        <v>23</v>
      </c>
      <c r="AU26" s="78">
        <f>'landmarks data'!BL26</f>
        <v>0</v>
      </c>
      <c r="AV26" s="78">
        <f>'landmarks data'!BM26</f>
        <v>-3</v>
      </c>
      <c r="AW26" s="78">
        <f>'landmarks data'!BN26</f>
        <v>0</v>
      </c>
      <c r="AX26" s="78">
        <f>'landmarks data'!BO26</f>
        <v>-17</v>
      </c>
      <c r="AY26" s="78">
        <f>'landmarks data'!BP26</f>
        <v>-13</v>
      </c>
      <c r="AZ26" s="78">
        <f>'landmarks data'!BQ26</f>
        <v>-3</v>
      </c>
      <c r="BA26" s="78">
        <f>'landmarks data'!BR26</f>
        <v>9</v>
      </c>
      <c r="BB26" s="78">
        <f>'landmarks data'!BS26</f>
        <v>71</v>
      </c>
      <c r="BC26" s="78">
        <f>'landmarks data'!BT26</f>
        <v>68</v>
      </c>
      <c r="BD26" s="78">
        <f>'landmarks data'!BU26</f>
        <v>88</v>
      </c>
      <c r="BE26" s="78">
        <f>'landmarks data'!BV26</f>
        <v>66</v>
      </c>
      <c r="BF26" s="78">
        <f>'landmarks data'!BW26</f>
        <v>83</v>
      </c>
      <c r="BG26" s="78">
        <f>'landmarks data'!BX26</f>
        <v>143</v>
      </c>
      <c r="BH26" s="78">
        <f>'landmarks data'!BY26</f>
        <v>162</v>
      </c>
      <c r="BI26" s="78">
        <f>'landmarks data'!BZ26</f>
        <v>162</v>
      </c>
      <c r="BJ26" s="78">
        <f>'landmarks data'!CA26</f>
        <v>149</v>
      </c>
      <c r="BK26" s="78">
        <f>'landmarks data'!CB26</f>
        <v>79</v>
      </c>
      <c r="BL26" s="78">
        <f>'landmarks data'!CC26</f>
        <v>78</v>
      </c>
      <c r="BM26" s="78">
        <f>'landmarks data'!CD26</f>
        <v>58</v>
      </c>
      <c r="BN26" s="80">
        <f>'landmarks data'!CE26</f>
        <v>59</v>
      </c>
      <c r="BO26" s="147" t="str">
        <f t="shared" si="0"/>
        <v>3-1 longer</v>
      </c>
      <c r="BP26" s="148" t="str">
        <f t="shared" si="1"/>
        <v>undecidable</v>
      </c>
      <c r="BQ26" s="148" t="str">
        <f t="shared" si="2"/>
        <v>undecidable</v>
      </c>
      <c r="BR26" s="148" t="str">
        <f t="shared" si="3"/>
        <v>8 lower</v>
      </c>
      <c r="BS26" s="148" t="str">
        <f t="shared" si="4"/>
        <v>8 higher</v>
      </c>
      <c r="BT26" s="148" t="str">
        <f t="shared" si="5"/>
        <v>8 higher</v>
      </c>
      <c r="BU26" s="148" t="str">
        <f t="shared" si="6"/>
        <v>8 higher</v>
      </c>
      <c r="BV26" s="148" t="str">
        <f t="shared" si="7"/>
        <v>9 higher</v>
      </c>
      <c r="BW26" s="148" t="str">
        <f t="shared" si="8"/>
        <v>horizontally colinear</v>
      </c>
      <c r="BX26" s="148" t="str">
        <f t="shared" si="9"/>
        <v>vertically colinear</v>
      </c>
      <c r="BY26" s="148" t="str">
        <f t="shared" si="10"/>
        <v>vertically colinear</v>
      </c>
      <c r="BZ26" s="148" t="str">
        <f t="shared" si="11"/>
        <v>undecidable</v>
      </c>
      <c r="CA26" s="148" t="str">
        <f t="shared" si="12"/>
        <v>vertically colinear</v>
      </c>
      <c r="CB26" s="148" t="str">
        <f t="shared" si="13"/>
        <v>undecidable</v>
      </c>
      <c r="CC26" s="148" t="str">
        <f t="shared" si="14"/>
        <v>undecidable</v>
      </c>
      <c r="CD26" s="148" t="str">
        <f t="shared" si="15"/>
        <v>undecidable</v>
      </c>
      <c r="CE26" s="148" t="str">
        <f t="shared" si="16"/>
        <v>10 to the left</v>
      </c>
      <c r="CF26" s="149" t="str">
        <f t="shared" si="17"/>
        <v>undecidable</v>
      </c>
    </row>
    <row r="27" spans="1:84" ht="12.75">
      <c r="A27" s="4">
        <v>24</v>
      </c>
      <c r="B27" s="4" t="s">
        <v>20</v>
      </c>
      <c r="C27" s="4" t="str">
        <f t="shared" si="18"/>
        <v>POL 106824</v>
      </c>
      <c r="D27" s="200">
        <v>106824</v>
      </c>
      <c r="E27" s="200" t="s">
        <v>26</v>
      </c>
      <c r="F27" s="200" t="s">
        <v>202</v>
      </c>
      <c r="G27" s="200" t="s">
        <v>202</v>
      </c>
      <c r="H27" s="200" t="s">
        <v>23</v>
      </c>
      <c r="I27" s="200" t="s">
        <v>66</v>
      </c>
      <c r="J27" s="200" t="s">
        <v>68</v>
      </c>
      <c r="K27" s="200" t="s">
        <v>73</v>
      </c>
      <c r="L27" s="200" t="s">
        <v>83</v>
      </c>
      <c r="M27" s="200" t="s">
        <v>194</v>
      </c>
      <c r="N27" s="200" t="s">
        <v>90</v>
      </c>
      <c r="O27" s="200" t="s">
        <v>96</v>
      </c>
      <c r="P27" s="200" t="s">
        <v>97</v>
      </c>
      <c r="Q27" s="200" t="s">
        <v>104</v>
      </c>
      <c r="R27" s="200" t="s">
        <v>104</v>
      </c>
      <c r="S27" s="200" t="s">
        <v>65</v>
      </c>
      <c r="T27" s="200" t="s">
        <v>119</v>
      </c>
      <c r="U27" s="200" t="s">
        <v>26</v>
      </c>
      <c r="V27" s="200" t="s">
        <v>26</v>
      </c>
      <c r="W27" s="201" t="s">
        <v>26</v>
      </c>
      <c r="X27" s="200">
        <v>0</v>
      </c>
      <c r="Y27" s="200" t="s">
        <v>26</v>
      </c>
      <c r="Z27" s="3"/>
      <c r="AA27" s="79">
        <f>'landmarks data'!AR27</f>
        <v>0</v>
      </c>
      <c r="AB27" s="78">
        <f>'landmarks data'!AS27</f>
        <v>90</v>
      </c>
      <c r="AC27" s="78">
        <f>'landmarks data'!AT27</f>
        <v>8</v>
      </c>
      <c r="AD27" s="78">
        <f>'landmarks data'!AU27</f>
        <v>25</v>
      </c>
      <c r="AE27" s="78">
        <f>'landmarks data'!AV27</f>
        <v>57</v>
      </c>
      <c r="AF27" s="78">
        <f>'landmarks data'!AW27</f>
        <v>77</v>
      </c>
      <c r="AG27" s="78">
        <f>'landmarks data'!AX27</f>
        <v>57</v>
      </c>
      <c r="AH27" s="78">
        <f>'landmarks data'!AY27</f>
        <v>77</v>
      </c>
      <c r="AI27" s="78">
        <f>'landmarks data'!AZ27</f>
        <v>58</v>
      </c>
      <c r="AJ27" s="78">
        <f>'landmarks data'!BA27</f>
        <v>64</v>
      </c>
      <c r="AK27" s="78">
        <f>'landmarks data'!BB27</f>
        <v>39</v>
      </c>
      <c r="AL27" s="78">
        <f>'landmarks data'!BC27</f>
        <v>41</v>
      </c>
      <c r="AM27" s="78">
        <f>'landmarks data'!BD27</f>
        <v>59</v>
      </c>
      <c r="AN27" s="78">
        <f>'landmarks data'!BE27</f>
        <v>54</v>
      </c>
      <c r="AO27" s="78">
        <f>'landmarks data'!BF27</f>
        <v>31</v>
      </c>
      <c r="AP27" s="78">
        <f>'landmarks data'!BG27</f>
        <v>22</v>
      </c>
      <c r="AQ27" s="78">
        <f>'landmarks data'!BH27</f>
        <v>29</v>
      </c>
      <c r="AR27" s="78">
        <f>'landmarks data'!BI27</f>
        <v>11</v>
      </c>
      <c r="AS27" s="78">
        <f>'landmarks data'!BJ27</f>
        <v>13</v>
      </c>
      <c r="AT27" s="78">
        <f>'landmarks data'!BK27</f>
        <v>27</v>
      </c>
      <c r="AU27" s="78">
        <f>'landmarks data'!BL27</f>
        <v>0</v>
      </c>
      <c r="AV27" s="78">
        <f>'landmarks data'!BM27</f>
        <v>0</v>
      </c>
      <c r="AW27" s="78">
        <f>'landmarks data'!BN27</f>
        <v>0</v>
      </c>
      <c r="AX27" s="78">
        <f>'landmarks data'!BO27</f>
        <v>-16</v>
      </c>
      <c r="AY27" s="78">
        <f>'landmarks data'!BP27</f>
        <v>-12</v>
      </c>
      <c r="AZ27" s="78">
        <f>'landmarks data'!BQ27</f>
        <v>1</v>
      </c>
      <c r="BA27" s="78">
        <f>'landmarks data'!BR27</f>
        <v>10</v>
      </c>
      <c r="BB27" s="78">
        <f>'landmarks data'!BS27</f>
        <v>74</v>
      </c>
      <c r="BC27" s="78">
        <f>'landmarks data'!BT27</f>
        <v>70</v>
      </c>
      <c r="BD27" s="78">
        <f>'landmarks data'!BU27</f>
        <v>87</v>
      </c>
      <c r="BE27" s="78">
        <f>'landmarks data'!BV27</f>
        <v>66</v>
      </c>
      <c r="BF27" s="78">
        <f>'landmarks data'!BW27</f>
        <v>81</v>
      </c>
      <c r="BG27" s="78">
        <f>'landmarks data'!BX27</f>
        <v>147</v>
      </c>
      <c r="BH27" s="78">
        <f>'landmarks data'!BY27</f>
        <v>162</v>
      </c>
      <c r="BI27" s="78">
        <f>'landmarks data'!BZ27</f>
        <v>161</v>
      </c>
      <c r="BJ27" s="78">
        <f>'landmarks data'!CA27</f>
        <v>148</v>
      </c>
      <c r="BK27" s="78">
        <f>'landmarks data'!CB27</f>
        <v>79</v>
      </c>
      <c r="BL27" s="78">
        <f>'landmarks data'!CC27</f>
        <v>74</v>
      </c>
      <c r="BM27" s="78">
        <f>'landmarks data'!CD27</f>
        <v>59</v>
      </c>
      <c r="BN27" s="80">
        <f>'landmarks data'!CE27</f>
        <v>62</v>
      </c>
      <c r="BO27" s="147" t="str">
        <f t="shared" si="0"/>
        <v>undecidable</v>
      </c>
      <c r="BP27" s="148" t="str">
        <f t="shared" si="1"/>
        <v>undecidable</v>
      </c>
      <c r="BQ27" s="148" t="str">
        <f t="shared" si="2"/>
        <v>undecidable</v>
      </c>
      <c r="BR27" s="148" t="str">
        <f t="shared" si="3"/>
        <v>8 lower</v>
      </c>
      <c r="BS27" s="148" t="str">
        <f t="shared" si="4"/>
        <v>undecidable</v>
      </c>
      <c r="BT27" s="148" t="str">
        <f t="shared" si="5"/>
        <v>horizontally colinear</v>
      </c>
      <c r="BU27" s="148" t="str">
        <f t="shared" si="6"/>
        <v>8 higher</v>
      </c>
      <c r="BV27" s="148" t="str">
        <f t="shared" si="7"/>
        <v>undecidable</v>
      </c>
      <c r="BW27" s="148" t="str">
        <f t="shared" si="8"/>
        <v>undecidable</v>
      </c>
      <c r="BX27" s="148" t="str">
        <f t="shared" si="9"/>
        <v>undecidable</v>
      </c>
      <c r="BY27" s="148" t="str">
        <f t="shared" si="10"/>
        <v>undecidable</v>
      </c>
      <c r="BZ27" s="148" t="str">
        <f t="shared" si="11"/>
        <v>5 to the right</v>
      </c>
      <c r="CA27" s="148" t="str">
        <f t="shared" si="12"/>
        <v>undecidable</v>
      </c>
      <c r="CB27" s="148" t="str">
        <f t="shared" si="13"/>
        <v>16 to the right</v>
      </c>
      <c r="CC27" s="148" t="str">
        <f t="shared" si="14"/>
        <v>16 to the right</v>
      </c>
      <c r="CD27" s="148" t="str">
        <f t="shared" si="15"/>
        <v>3 to the left</v>
      </c>
      <c r="CE27" s="148" t="str">
        <f t="shared" si="16"/>
        <v>undecidable</v>
      </c>
      <c r="CF27" s="149" t="str">
        <f t="shared" si="17"/>
        <v>undecidable</v>
      </c>
    </row>
    <row r="28" spans="1:84" ht="12.75">
      <c r="A28" s="4">
        <v>25</v>
      </c>
      <c r="B28" s="4" t="s">
        <v>20</v>
      </c>
      <c r="C28" s="4" t="str">
        <f t="shared" si="18"/>
        <v>POL 106825</v>
      </c>
      <c r="D28" s="200">
        <v>106825</v>
      </c>
      <c r="E28" s="200" t="s">
        <v>26</v>
      </c>
      <c r="F28" s="200" t="s">
        <v>202</v>
      </c>
      <c r="G28" s="200" t="s">
        <v>202</v>
      </c>
      <c r="H28" s="200" t="s">
        <v>23</v>
      </c>
      <c r="I28" s="200" t="s">
        <v>66</v>
      </c>
      <c r="J28" s="200" t="s">
        <v>68</v>
      </c>
      <c r="K28" s="200" t="s">
        <v>73</v>
      </c>
      <c r="L28" s="200" t="s">
        <v>83</v>
      </c>
      <c r="M28" s="200" t="s">
        <v>194</v>
      </c>
      <c r="N28" s="200" t="s">
        <v>90</v>
      </c>
      <c r="O28" s="200" t="s">
        <v>96</v>
      </c>
      <c r="P28" s="200" t="s">
        <v>97</v>
      </c>
      <c r="Q28" s="200" t="s">
        <v>104</v>
      </c>
      <c r="R28" s="200" t="s">
        <v>106</v>
      </c>
      <c r="S28" s="200" t="s">
        <v>65</v>
      </c>
      <c r="T28" s="200" t="s">
        <v>119</v>
      </c>
      <c r="U28" s="200" t="s">
        <v>26</v>
      </c>
      <c r="V28" s="200" t="s">
        <v>26</v>
      </c>
      <c r="W28" s="201" t="s">
        <v>26</v>
      </c>
      <c r="X28" s="200">
        <v>0</v>
      </c>
      <c r="Y28" s="200" t="s">
        <v>26</v>
      </c>
      <c r="Z28" s="3"/>
      <c r="AA28" s="79">
        <f>'landmarks data'!AR28</f>
        <v>0</v>
      </c>
      <c r="AB28" s="78">
        <f>'landmarks data'!AS28</f>
        <v>86</v>
      </c>
      <c r="AC28" s="78">
        <f>'landmarks data'!AT28</f>
        <v>7</v>
      </c>
      <c r="AD28" s="78">
        <f>'landmarks data'!AU28</f>
        <v>23</v>
      </c>
      <c r="AE28" s="78">
        <f>'landmarks data'!AV28</f>
        <v>54</v>
      </c>
      <c r="AF28" s="78">
        <f>'landmarks data'!AW28</f>
        <v>73</v>
      </c>
      <c r="AG28" s="78">
        <f>'landmarks data'!AX28</f>
        <v>55</v>
      </c>
      <c r="AH28" s="78">
        <f>'landmarks data'!AY28</f>
        <v>74</v>
      </c>
      <c r="AI28" s="78">
        <f>'landmarks data'!AZ28</f>
        <v>55</v>
      </c>
      <c r="AJ28" s="78">
        <f>'landmarks data'!BA28</f>
        <v>58</v>
      </c>
      <c r="AK28" s="78">
        <f>'landmarks data'!BB28</f>
        <v>40</v>
      </c>
      <c r="AL28" s="78">
        <f>'landmarks data'!BC28</f>
        <v>40</v>
      </c>
      <c r="AM28" s="78">
        <f>'landmarks data'!BD28</f>
        <v>58</v>
      </c>
      <c r="AN28" s="78">
        <f>'landmarks data'!BE28</f>
        <v>50</v>
      </c>
      <c r="AO28" s="78">
        <f>'landmarks data'!BF28</f>
        <v>28</v>
      </c>
      <c r="AP28" s="78">
        <f>'landmarks data'!BG28</f>
        <v>22</v>
      </c>
      <c r="AQ28" s="78">
        <f>'landmarks data'!BH28</f>
        <v>25</v>
      </c>
      <c r="AR28" s="78">
        <f>'landmarks data'!BI28</f>
        <v>6</v>
      </c>
      <c r="AS28" s="78">
        <f>'landmarks data'!BJ28</f>
        <v>8</v>
      </c>
      <c r="AT28" s="78">
        <f>'landmarks data'!BK28</f>
        <v>24</v>
      </c>
      <c r="AU28" s="78">
        <f>'landmarks data'!BL28</f>
        <v>0</v>
      </c>
      <c r="AV28" s="78">
        <f>'landmarks data'!BM28</f>
        <v>0</v>
      </c>
      <c r="AW28" s="78">
        <f>'landmarks data'!BN28</f>
        <v>0</v>
      </c>
      <c r="AX28" s="78">
        <f>'landmarks data'!BO28</f>
        <v>-15</v>
      </c>
      <c r="AY28" s="78">
        <f>'landmarks data'!BP28</f>
        <v>-14</v>
      </c>
      <c r="AZ28" s="78">
        <f>'landmarks data'!BQ28</f>
        <v>1</v>
      </c>
      <c r="BA28" s="78">
        <f>'landmarks data'!BR28</f>
        <v>8</v>
      </c>
      <c r="BB28" s="78">
        <f>'landmarks data'!BS28</f>
        <v>74</v>
      </c>
      <c r="BC28" s="78">
        <f>'landmarks data'!BT28</f>
        <v>73</v>
      </c>
      <c r="BD28" s="78">
        <f>'landmarks data'!BU28</f>
        <v>90</v>
      </c>
      <c r="BE28" s="78">
        <f>'landmarks data'!BV28</f>
        <v>67</v>
      </c>
      <c r="BF28" s="78">
        <f>'landmarks data'!BW28</f>
        <v>85</v>
      </c>
      <c r="BG28" s="78">
        <f>'landmarks data'!BX28</f>
        <v>150</v>
      </c>
      <c r="BH28" s="78">
        <f>'landmarks data'!BY28</f>
        <v>165</v>
      </c>
      <c r="BI28" s="78">
        <f>'landmarks data'!BZ28</f>
        <v>165</v>
      </c>
      <c r="BJ28" s="78">
        <f>'landmarks data'!CA28</f>
        <v>150</v>
      </c>
      <c r="BK28" s="78">
        <f>'landmarks data'!CB28</f>
        <v>83</v>
      </c>
      <c r="BL28" s="78">
        <f>'landmarks data'!CC28</f>
        <v>78</v>
      </c>
      <c r="BM28" s="78">
        <f>'landmarks data'!CD28</f>
        <v>59</v>
      </c>
      <c r="BN28" s="80">
        <f>'landmarks data'!CE28</f>
        <v>66</v>
      </c>
      <c r="BO28" s="147" t="str">
        <f t="shared" si="0"/>
        <v>3-1 longer</v>
      </c>
      <c r="BP28" s="148" t="str">
        <f t="shared" si="1"/>
        <v>undecidable</v>
      </c>
      <c r="BQ28" s="148" t="str">
        <f t="shared" si="2"/>
        <v>undecidable</v>
      </c>
      <c r="BR28" s="148" t="str">
        <f t="shared" si="3"/>
        <v>8 lower</v>
      </c>
      <c r="BS28" s="148" t="str">
        <f t="shared" si="4"/>
        <v>8 higher</v>
      </c>
      <c r="BT28" s="148" t="str">
        <f t="shared" si="5"/>
        <v>undecidable</v>
      </c>
      <c r="BU28" s="148" t="str">
        <f t="shared" si="6"/>
        <v>8 higher</v>
      </c>
      <c r="BV28" s="148" t="str">
        <f t="shared" si="7"/>
        <v>undecidable</v>
      </c>
      <c r="BW28" s="148" t="str">
        <f t="shared" si="8"/>
        <v>horizontally colinear</v>
      </c>
      <c r="BX28" s="148" t="str">
        <f t="shared" si="9"/>
        <v>undecidable</v>
      </c>
      <c r="BY28" s="148" t="str">
        <f t="shared" si="10"/>
        <v>undecidable</v>
      </c>
      <c r="BZ28" s="148" t="str">
        <f t="shared" si="11"/>
        <v>undecidable</v>
      </c>
      <c r="CA28" s="148" t="str">
        <f t="shared" si="12"/>
        <v>undecidable</v>
      </c>
      <c r="CB28" s="148" t="str">
        <f t="shared" si="13"/>
        <v>16 to the right</v>
      </c>
      <c r="CC28" s="148" t="str">
        <f t="shared" si="14"/>
        <v>16 to the right</v>
      </c>
      <c r="CD28" s="148" t="str">
        <f t="shared" si="15"/>
        <v>3 to the left</v>
      </c>
      <c r="CE28" s="148" t="str">
        <f t="shared" si="16"/>
        <v>vertically colinear</v>
      </c>
      <c r="CF28" s="149" t="str">
        <f t="shared" si="17"/>
        <v>undecidable</v>
      </c>
    </row>
    <row r="29" spans="1:84" ht="12.75">
      <c r="A29" s="4">
        <v>26</v>
      </c>
      <c r="B29" s="4" t="s">
        <v>20</v>
      </c>
      <c r="C29" s="4" t="str">
        <f t="shared" si="18"/>
        <v>POL 106826</v>
      </c>
      <c r="D29" s="200">
        <v>106826</v>
      </c>
      <c r="E29" s="200" t="s">
        <v>26</v>
      </c>
      <c r="F29" s="200" t="s">
        <v>202</v>
      </c>
      <c r="G29" s="200" t="s">
        <v>202</v>
      </c>
      <c r="H29" s="200" t="s">
        <v>23</v>
      </c>
      <c r="I29" s="200" t="s">
        <v>66</v>
      </c>
      <c r="J29" s="200" t="s">
        <v>68</v>
      </c>
      <c r="K29" s="200" t="s">
        <v>192</v>
      </c>
      <c r="L29" s="200" t="s">
        <v>83</v>
      </c>
      <c r="M29" s="200" t="s">
        <v>194</v>
      </c>
      <c r="N29" s="200" t="s">
        <v>195</v>
      </c>
      <c r="O29" s="200" t="s">
        <v>96</v>
      </c>
      <c r="P29" s="200" t="s">
        <v>97</v>
      </c>
      <c r="Q29" s="200" t="s">
        <v>104</v>
      </c>
      <c r="R29" s="200" t="s">
        <v>106</v>
      </c>
      <c r="S29" s="200" t="s">
        <v>65</v>
      </c>
      <c r="T29" s="200" t="s">
        <v>119</v>
      </c>
      <c r="U29" s="200" t="s">
        <v>26</v>
      </c>
      <c r="V29" s="200" t="s">
        <v>26</v>
      </c>
      <c r="W29" s="201" t="s">
        <v>26</v>
      </c>
      <c r="X29" s="200">
        <v>0</v>
      </c>
      <c r="Y29" s="200" t="s">
        <v>26</v>
      </c>
      <c r="Z29" s="121"/>
      <c r="AA29" s="79">
        <f>'landmarks data'!AR29</f>
        <v>0</v>
      </c>
      <c r="AB29" s="78">
        <f>'landmarks data'!AS29</f>
        <v>107</v>
      </c>
      <c r="AC29" s="78">
        <f>'landmarks data'!AT29</f>
        <v>30</v>
      </c>
      <c r="AD29" s="78">
        <f>'landmarks data'!AU29</f>
        <v>46</v>
      </c>
      <c r="AE29" s="78">
        <f>'landmarks data'!AV29</f>
        <v>65</v>
      </c>
      <c r="AF29" s="78">
        <f>'landmarks data'!AW29</f>
        <v>81</v>
      </c>
      <c r="AG29" s="78">
        <f>'landmarks data'!AX29</f>
        <v>66</v>
      </c>
      <c r="AH29" s="78">
        <f>'landmarks data'!AY29</f>
        <v>80</v>
      </c>
      <c r="AI29" s="78">
        <f>'landmarks data'!AZ29</f>
        <v>68</v>
      </c>
      <c r="AJ29" s="78">
        <f>'landmarks data'!BA29</f>
        <v>72</v>
      </c>
      <c r="AK29" s="78">
        <f>'landmarks data'!BB29</f>
        <v>57</v>
      </c>
      <c r="AL29" s="78">
        <f>'landmarks data'!BC29</f>
        <v>57</v>
      </c>
      <c r="AM29" s="78">
        <f>'landmarks data'!BD29</f>
        <v>73</v>
      </c>
      <c r="AN29" s="78">
        <f>'landmarks data'!BE29</f>
        <v>67</v>
      </c>
      <c r="AO29" s="78">
        <f>'landmarks data'!BF29</f>
        <v>36</v>
      </c>
      <c r="AP29" s="78">
        <f>'landmarks data'!BG29</f>
        <v>29</v>
      </c>
      <c r="AQ29" s="78">
        <f>'landmarks data'!BH29</f>
        <v>39</v>
      </c>
      <c r="AR29" s="78">
        <f>'landmarks data'!BI29</f>
        <v>20</v>
      </c>
      <c r="AS29" s="78">
        <f>'landmarks data'!BJ29</f>
        <v>25</v>
      </c>
      <c r="AT29" s="78">
        <f>'landmarks data'!BK29</f>
        <v>38</v>
      </c>
      <c r="AU29" s="78">
        <f>'landmarks data'!BL29</f>
        <v>0</v>
      </c>
      <c r="AV29" s="78">
        <f>'landmarks data'!BM29</f>
        <v>3</v>
      </c>
      <c r="AW29" s="78">
        <f>'landmarks data'!BN29</f>
        <v>-1</v>
      </c>
      <c r="AX29" s="78">
        <f>'landmarks data'!BO29</f>
        <v>-13</v>
      </c>
      <c r="AY29" s="78">
        <f>'landmarks data'!BP29</f>
        <v>-11</v>
      </c>
      <c r="AZ29" s="78">
        <f>'landmarks data'!BQ29</f>
        <v>3</v>
      </c>
      <c r="BA29" s="78">
        <f>'landmarks data'!BR29</f>
        <v>12</v>
      </c>
      <c r="BB29" s="78">
        <f>'landmarks data'!BS29</f>
        <v>76</v>
      </c>
      <c r="BC29" s="78">
        <f>'landmarks data'!BT29</f>
        <v>74</v>
      </c>
      <c r="BD29" s="78">
        <f>'landmarks data'!BU29</f>
        <v>90</v>
      </c>
      <c r="BE29" s="78">
        <f>'landmarks data'!BV29</f>
        <v>67</v>
      </c>
      <c r="BF29" s="78">
        <f>'landmarks data'!BW29</f>
        <v>87</v>
      </c>
      <c r="BG29" s="78">
        <f>'landmarks data'!BX29</f>
        <v>147</v>
      </c>
      <c r="BH29" s="78">
        <f>'landmarks data'!BY29</f>
        <v>166</v>
      </c>
      <c r="BI29" s="78">
        <f>'landmarks data'!BZ29</f>
        <v>164</v>
      </c>
      <c r="BJ29" s="78">
        <f>'landmarks data'!CA29</f>
        <v>148</v>
      </c>
      <c r="BK29" s="78">
        <f>'landmarks data'!CB29</f>
        <v>81</v>
      </c>
      <c r="BL29" s="78">
        <f>'landmarks data'!CC29</f>
        <v>81</v>
      </c>
      <c r="BM29" s="78">
        <f>'landmarks data'!CD29</f>
        <v>62</v>
      </c>
      <c r="BN29" s="80">
        <f>'landmarks data'!CE29</f>
        <v>65</v>
      </c>
      <c r="BO29" s="147" t="str">
        <f t="shared" si="0"/>
        <v>undecidable</v>
      </c>
      <c r="BP29" s="148" t="str">
        <f t="shared" si="1"/>
        <v>undecidable</v>
      </c>
      <c r="BQ29" s="148" t="str">
        <f t="shared" si="2"/>
        <v>undecidable</v>
      </c>
      <c r="BR29" s="148" t="str">
        <f t="shared" si="3"/>
        <v>8 lower</v>
      </c>
      <c r="BS29" s="148" t="str">
        <f t="shared" si="4"/>
        <v>undecidable</v>
      </c>
      <c r="BT29" s="148" t="str">
        <f t="shared" si="5"/>
        <v>undecidable</v>
      </c>
      <c r="BU29" s="148" t="str">
        <f t="shared" si="6"/>
        <v>8 higher</v>
      </c>
      <c r="BV29" s="148" t="str">
        <f t="shared" si="7"/>
        <v>9 higher</v>
      </c>
      <c r="BW29" s="148" t="str">
        <f t="shared" si="8"/>
        <v>undecidable</v>
      </c>
      <c r="BX29" s="148" t="str">
        <f t="shared" si="9"/>
        <v>3 to the right</v>
      </c>
      <c r="BY29" s="148" t="str">
        <f t="shared" si="10"/>
        <v>undecidable</v>
      </c>
      <c r="BZ29" s="148" t="str">
        <f t="shared" si="11"/>
        <v>5 to the right</v>
      </c>
      <c r="CA29" s="148" t="str">
        <f t="shared" si="12"/>
        <v>undecidable</v>
      </c>
      <c r="CB29" s="148" t="str">
        <f t="shared" si="13"/>
        <v>16 to the right</v>
      </c>
      <c r="CC29" s="148" t="str">
        <f t="shared" si="14"/>
        <v>undecidable</v>
      </c>
      <c r="CD29" s="148" t="str">
        <f t="shared" si="15"/>
        <v>undecidable</v>
      </c>
      <c r="CE29" s="148" t="str">
        <f t="shared" si="16"/>
        <v>undecidable</v>
      </c>
      <c r="CF29" s="149" t="str">
        <f t="shared" si="17"/>
        <v>5 to the right</v>
      </c>
    </row>
    <row r="30" spans="1:84" ht="12.75">
      <c r="A30" s="4">
        <v>27</v>
      </c>
      <c r="B30" s="4" t="s">
        <v>20</v>
      </c>
      <c r="C30" s="4" t="str">
        <f t="shared" si="18"/>
        <v>POL 106827</v>
      </c>
      <c r="D30" s="200">
        <v>106827</v>
      </c>
      <c r="E30" s="200" t="s">
        <v>26</v>
      </c>
      <c r="F30" s="200" t="s">
        <v>202</v>
      </c>
      <c r="G30" s="200" t="s">
        <v>202</v>
      </c>
      <c r="H30" s="200" t="s">
        <v>23</v>
      </c>
      <c r="I30" s="200" t="s">
        <v>66</v>
      </c>
      <c r="J30" s="200" t="s">
        <v>68</v>
      </c>
      <c r="K30" s="200" t="s">
        <v>192</v>
      </c>
      <c r="L30" s="200" t="s">
        <v>83</v>
      </c>
      <c r="M30" s="200" t="s">
        <v>194</v>
      </c>
      <c r="N30" s="200" t="s">
        <v>90</v>
      </c>
      <c r="O30" s="200" t="s">
        <v>96</v>
      </c>
      <c r="P30" s="200" t="s">
        <v>97</v>
      </c>
      <c r="Q30" s="200" t="s">
        <v>106</v>
      </c>
      <c r="R30" s="200" t="s">
        <v>109</v>
      </c>
      <c r="S30" s="200" t="s">
        <v>65</v>
      </c>
      <c r="T30" s="200" t="s">
        <v>120</v>
      </c>
      <c r="U30" s="200" t="s">
        <v>26</v>
      </c>
      <c r="V30" s="200" t="s">
        <v>26</v>
      </c>
      <c r="W30" s="201" t="s">
        <v>26</v>
      </c>
      <c r="X30" s="200">
        <v>0</v>
      </c>
      <c r="Y30" s="200" t="s">
        <v>26</v>
      </c>
      <c r="Z30" s="121"/>
      <c r="AA30" s="79">
        <f>'landmarks data'!AR30</f>
        <v>0</v>
      </c>
      <c r="AB30" s="78">
        <f>'landmarks data'!AS30</f>
        <v>109</v>
      </c>
      <c r="AC30" s="78">
        <f>'landmarks data'!AT30</f>
        <v>31</v>
      </c>
      <c r="AD30" s="78">
        <f>'landmarks data'!AU30</f>
        <v>47</v>
      </c>
      <c r="AE30" s="78">
        <f>'landmarks data'!AV30</f>
        <v>68</v>
      </c>
      <c r="AF30" s="78">
        <f>'landmarks data'!AW30</f>
        <v>83</v>
      </c>
      <c r="AG30" s="78">
        <f>'landmarks data'!AX30</f>
        <v>67</v>
      </c>
      <c r="AH30" s="78">
        <f>'landmarks data'!AY30</f>
        <v>81</v>
      </c>
      <c r="AI30" s="78">
        <f>'landmarks data'!AZ30</f>
        <v>69</v>
      </c>
      <c r="AJ30" s="78">
        <f>'landmarks data'!BA30</f>
        <v>68</v>
      </c>
      <c r="AK30" s="78">
        <f>'landmarks data'!BB30</f>
        <v>58</v>
      </c>
      <c r="AL30" s="78">
        <f>'landmarks data'!BC30</f>
        <v>58</v>
      </c>
      <c r="AM30" s="78">
        <f>'landmarks data'!BD30</f>
        <v>75</v>
      </c>
      <c r="AN30" s="78">
        <f>'landmarks data'!BE30</f>
        <v>68</v>
      </c>
      <c r="AO30" s="78">
        <f>'landmarks data'!BF30</f>
        <v>38</v>
      </c>
      <c r="AP30" s="78">
        <f>'landmarks data'!BG30</f>
        <v>31</v>
      </c>
      <c r="AQ30" s="78">
        <f>'landmarks data'!BH30</f>
        <v>39</v>
      </c>
      <c r="AR30" s="78">
        <f>'landmarks data'!BI30</f>
        <v>22</v>
      </c>
      <c r="AS30" s="78">
        <f>'landmarks data'!BJ30</f>
        <v>25</v>
      </c>
      <c r="AT30" s="78">
        <f>'landmarks data'!BK30</f>
        <v>38</v>
      </c>
      <c r="AU30" s="78">
        <f>'landmarks data'!BL30</f>
        <v>0</v>
      </c>
      <c r="AV30" s="78">
        <f>'landmarks data'!BM30</f>
        <v>-2</v>
      </c>
      <c r="AW30" s="78">
        <f>'landmarks data'!BN30</f>
        <v>-1</v>
      </c>
      <c r="AX30" s="78">
        <f>'landmarks data'!BO30</f>
        <v>-19</v>
      </c>
      <c r="AY30" s="78">
        <f>'landmarks data'!BP30</f>
        <v>-17</v>
      </c>
      <c r="AZ30" s="78">
        <f>'landmarks data'!BQ30</f>
        <v>-3</v>
      </c>
      <c r="BA30" s="78">
        <f>'landmarks data'!BR30</f>
        <v>7</v>
      </c>
      <c r="BB30" s="78">
        <f>'landmarks data'!BS30</f>
        <v>72</v>
      </c>
      <c r="BC30" s="78">
        <f>'landmarks data'!BT30</f>
        <v>70</v>
      </c>
      <c r="BD30" s="78">
        <f>'landmarks data'!BU30</f>
        <v>87</v>
      </c>
      <c r="BE30" s="78">
        <f>'landmarks data'!BV30</f>
        <v>65</v>
      </c>
      <c r="BF30" s="78">
        <f>'landmarks data'!BW30</f>
        <v>83</v>
      </c>
      <c r="BG30" s="78">
        <f>'landmarks data'!BX30</f>
        <v>147</v>
      </c>
      <c r="BH30" s="78">
        <f>'landmarks data'!BY30</f>
        <v>164</v>
      </c>
      <c r="BI30" s="78">
        <f>'landmarks data'!BZ30</f>
        <v>163</v>
      </c>
      <c r="BJ30" s="78">
        <f>'landmarks data'!CA30</f>
        <v>147</v>
      </c>
      <c r="BK30" s="78">
        <f>'landmarks data'!CB30</f>
        <v>79</v>
      </c>
      <c r="BL30" s="78">
        <f>'landmarks data'!CC30</f>
        <v>78</v>
      </c>
      <c r="BM30" s="78">
        <f>'landmarks data'!CD30</f>
        <v>56</v>
      </c>
      <c r="BN30" s="80">
        <f>'landmarks data'!CE30</f>
        <v>60</v>
      </c>
      <c r="BO30" s="147" t="str">
        <f t="shared" si="0"/>
        <v>undecidable</v>
      </c>
      <c r="BP30" s="148" t="str">
        <f t="shared" si="1"/>
        <v>undecidable</v>
      </c>
      <c r="BQ30" s="148" t="str">
        <f t="shared" si="2"/>
        <v>undecidable</v>
      </c>
      <c r="BR30" s="148" t="str">
        <f t="shared" si="3"/>
        <v>8 lower</v>
      </c>
      <c r="BS30" s="148" t="str">
        <f t="shared" si="4"/>
        <v>8 higher</v>
      </c>
      <c r="BT30" s="148" t="str">
        <f t="shared" si="5"/>
        <v>8 higher</v>
      </c>
      <c r="BU30" s="148" t="str">
        <f t="shared" si="6"/>
        <v>8 higher</v>
      </c>
      <c r="BV30" s="148" t="str">
        <f t="shared" si="7"/>
        <v>9 higher</v>
      </c>
      <c r="BW30" s="148" t="str">
        <f t="shared" si="8"/>
        <v>undecidable</v>
      </c>
      <c r="BX30" s="148" t="str">
        <f t="shared" si="9"/>
        <v>3 to the right</v>
      </c>
      <c r="BY30" s="148" t="str">
        <f t="shared" si="10"/>
        <v>3 to the right</v>
      </c>
      <c r="BZ30" s="148" t="str">
        <f t="shared" si="11"/>
        <v>vertically colinear</v>
      </c>
      <c r="CA30" s="148" t="str">
        <f t="shared" si="12"/>
        <v>undecidable</v>
      </c>
      <c r="CB30" s="148" t="str">
        <f t="shared" si="13"/>
        <v>16 to the right</v>
      </c>
      <c r="CC30" s="148" t="str">
        <f t="shared" si="14"/>
        <v>16 to the right</v>
      </c>
      <c r="CD30" s="148" t="str">
        <f t="shared" si="15"/>
        <v>vertically colinear</v>
      </c>
      <c r="CE30" s="148" t="str">
        <f t="shared" si="16"/>
        <v>10 to the righte</v>
      </c>
      <c r="CF30" s="149" t="str">
        <f t="shared" si="17"/>
        <v>5 to the right</v>
      </c>
    </row>
    <row r="31" spans="1:84" ht="12.75">
      <c r="A31" s="4">
        <v>28</v>
      </c>
      <c r="B31" s="4" t="s">
        <v>20</v>
      </c>
      <c r="C31" s="4" t="str">
        <f t="shared" si="18"/>
        <v>POL 106828</v>
      </c>
      <c r="D31" s="200">
        <v>106828</v>
      </c>
      <c r="E31" s="200" t="s">
        <v>26</v>
      </c>
      <c r="F31" s="200" t="s">
        <v>202</v>
      </c>
      <c r="G31" s="200" t="s">
        <v>202</v>
      </c>
      <c r="H31" s="200" t="s">
        <v>23</v>
      </c>
      <c r="I31" s="200" t="s">
        <v>66</v>
      </c>
      <c r="J31" s="200" t="s">
        <v>68</v>
      </c>
      <c r="K31" s="200" t="s">
        <v>192</v>
      </c>
      <c r="L31" s="200" t="s">
        <v>83</v>
      </c>
      <c r="M31" s="200" t="s">
        <v>194</v>
      </c>
      <c r="N31" s="200" t="s">
        <v>90</v>
      </c>
      <c r="O31" s="200" t="s">
        <v>96</v>
      </c>
      <c r="P31" s="200" t="s">
        <v>97</v>
      </c>
      <c r="Q31" s="200" t="s">
        <v>104</v>
      </c>
      <c r="R31" s="200" t="s">
        <v>106</v>
      </c>
      <c r="S31" s="200" t="s">
        <v>65</v>
      </c>
      <c r="T31" s="200" t="s">
        <v>120</v>
      </c>
      <c r="U31" s="200" t="s">
        <v>26</v>
      </c>
      <c r="V31" s="200" t="s">
        <v>26</v>
      </c>
      <c r="W31" s="201" t="s">
        <v>26</v>
      </c>
      <c r="X31" s="200">
        <v>0</v>
      </c>
      <c r="Y31" s="200" t="s">
        <v>26</v>
      </c>
      <c r="Z31" s="121"/>
      <c r="AA31" s="79">
        <f>'landmarks data'!AR31</f>
        <v>0</v>
      </c>
      <c r="AB31" s="78">
        <f>'landmarks data'!AS31</f>
        <v>107</v>
      </c>
      <c r="AC31" s="78">
        <f>'landmarks data'!AT31</f>
        <v>24</v>
      </c>
      <c r="AD31" s="78">
        <f>'landmarks data'!AU31</f>
        <v>44</v>
      </c>
      <c r="AE31" s="78">
        <f>'landmarks data'!AV31</f>
        <v>68</v>
      </c>
      <c r="AF31" s="78">
        <f>'landmarks data'!AW31</f>
        <v>82</v>
      </c>
      <c r="AG31" s="78">
        <f>'landmarks data'!AX31</f>
        <v>66</v>
      </c>
      <c r="AH31" s="78">
        <f>'landmarks data'!AY31</f>
        <v>81</v>
      </c>
      <c r="AI31" s="78">
        <f>'landmarks data'!AZ31</f>
        <v>68</v>
      </c>
      <c r="AJ31" s="78">
        <f>'landmarks data'!BA31</f>
        <v>70</v>
      </c>
      <c r="AK31" s="78">
        <f>'landmarks data'!BB31</f>
        <v>57</v>
      </c>
      <c r="AL31" s="78">
        <f>'landmarks data'!BC31</f>
        <v>58</v>
      </c>
      <c r="AM31" s="78">
        <f>'landmarks data'!BD31</f>
        <v>73</v>
      </c>
      <c r="AN31" s="78">
        <f>'landmarks data'!BE31</f>
        <v>69</v>
      </c>
      <c r="AO31" s="78">
        <f>'landmarks data'!BF31</f>
        <v>40</v>
      </c>
      <c r="AP31" s="78">
        <f>'landmarks data'!BG31</f>
        <v>29</v>
      </c>
      <c r="AQ31" s="78">
        <f>'landmarks data'!BH31</f>
        <v>39</v>
      </c>
      <c r="AR31" s="78">
        <f>'landmarks data'!BI31</f>
        <v>20</v>
      </c>
      <c r="AS31" s="78">
        <f>'landmarks data'!BJ31</f>
        <v>24</v>
      </c>
      <c r="AT31" s="78">
        <f>'landmarks data'!BK31</f>
        <v>38</v>
      </c>
      <c r="AU31" s="78">
        <f>'landmarks data'!BL31</f>
        <v>0</v>
      </c>
      <c r="AV31" s="78">
        <f>'landmarks data'!BM31</f>
        <v>-1</v>
      </c>
      <c r="AW31" s="78">
        <f>'landmarks data'!BN31</f>
        <v>0</v>
      </c>
      <c r="AX31" s="78">
        <f>'landmarks data'!BO31</f>
        <v>-17</v>
      </c>
      <c r="AY31" s="78">
        <f>'landmarks data'!BP31</f>
        <v>-16</v>
      </c>
      <c r="AZ31" s="78">
        <f>'landmarks data'!BQ31</f>
        <v>-1</v>
      </c>
      <c r="BA31" s="78">
        <f>'landmarks data'!BR31</f>
        <v>8</v>
      </c>
      <c r="BB31" s="78">
        <f>'landmarks data'!BS31</f>
        <v>71</v>
      </c>
      <c r="BC31" s="78">
        <f>'landmarks data'!BT31</f>
        <v>69</v>
      </c>
      <c r="BD31" s="78">
        <f>'landmarks data'!BU31</f>
        <v>87</v>
      </c>
      <c r="BE31" s="78">
        <f>'landmarks data'!BV31</f>
        <v>66</v>
      </c>
      <c r="BF31" s="78">
        <f>'landmarks data'!BW31</f>
        <v>84</v>
      </c>
      <c r="BG31" s="78">
        <f>'landmarks data'!BX31</f>
        <v>152</v>
      </c>
      <c r="BH31" s="78">
        <f>'landmarks data'!BY31</f>
        <v>165</v>
      </c>
      <c r="BI31" s="78">
        <f>'landmarks data'!BZ31</f>
        <v>164</v>
      </c>
      <c r="BJ31" s="78">
        <f>'landmarks data'!CA31</f>
        <v>149</v>
      </c>
      <c r="BK31" s="78">
        <f>'landmarks data'!CB31</f>
        <v>82</v>
      </c>
      <c r="BL31" s="78">
        <f>'landmarks data'!CC31</f>
        <v>77</v>
      </c>
      <c r="BM31" s="78">
        <f>'landmarks data'!CD31</f>
        <v>61</v>
      </c>
      <c r="BN31" s="80">
        <f>'landmarks data'!CE31</f>
        <v>63</v>
      </c>
      <c r="BO31" s="147" t="str">
        <f t="shared" si="0"/>
        <v>undecidable</v>
      </c>
      <c r="BP31" s="148" t="str">
        <f t="shared" si="1"/>
        <v>undecidable</v>
      </c>
      <c r="BQ31" s="148" t="str">
        <f t="shared" si="2"/>
        <v>undecidable</v>
      </c>
      <c r="BR31" s="148" t="str">
        <f t="shared" si="3"/>
        <v>8 lower</v>
      </c>
      <c r="BS31" s="148" t="str">
        <f t="shared" si="4"/>
        <v>8 higher</v>
      </c>
      <c r="BT31" s="148" t="str">
        <f t="shared" si="5"/>
        <v>8 higher</v>
      </c>
      <c r="BU31" s="148" t="str">
        <f t="shared" si="6"/>
        <v>8 higher</v>
      </c>
      <c r="BV31" s="148" t="str">
        <f t="shared" si="7"/>
        <v>9 higher</v>
      </c>
      <c r="BW31" s="148" t="str">
        <f t="shared" si="8"/>
        <v>undecidable</v>
      </c>
      <c r="BX31" s="148" t="str">
        <f t="shared" si="9"/>
        <v>undecidable</v>
      </c>
      <c r="BY31" s="148" t="str">
        <f t="shared" si="10"/>
        <v>vertically colinear</v>
      </c>
      <c r="BZ31" s="148" t="str">
        <f t="shared" si="11"/>
        <v>undecidable</v>
      </c>
      <c r="CA31" s="148" t="str">
        <f t="shared" si="12"/>
        <v>undecidable</v>
      </c>
      <c r="CB31" s="148" t="str">
        <f t="shared" si="13"/>
        <v>16 to the right</v>
      </c>
      <c r="CC31" s="148" t="str">
        <f t="shared" si="14"/>
        <v>undecidable</v>
      </c>
      <c r="CD31" s="148" t="str">
        <f t="shared" si="15"/>
        <v>undecidable</v>
      </c>
      <c r="CE31" s="148" t="str">
        <f t="shared" si="16"/>
        <v>undecidable</v>
      </c>
      <c r="CF31" s="149" t="str">
        <f t="shared" si="17"/>
        <v>undecidable</v>
      </c>
    </row>
    <row r="32" spans="1:84" ht="12.75">
      <c r="A32" s="4">
        <v>29</v>
      </c>
      <c r="B32" s="4" t="s">
        <v>20</v>
      </c>
      <c r="C32" s="4" t="str">
        <f t="shared" si="18"/>
        <v>POL 106829</v>
      </c>
      <c r="D32" s="200">
        <v>106829</v>
      </c>
      <c r="E32" s="200" t="s">
        <v>26</v>
      </c>
      <c r="F32" s="200" t="s">
        <v>202</v>
      </c>
      <c r="G32" s="200" t="s">
        <v>202</v>
      </c>
      <c r="H32" s="200" t="s">
        <v>23</v>
      </c>
      <c r="I32" s="200" t="s">
        <v>66</v>
      </c>
      <c r="J32" s="200" t="s">
        <v>68</v>
      </c>
      <c r="K32" s="200" t="s">
        <v>192</v>
      </c>
      <c r="L32" s="200" t="s">
        <v>83</v>
      </c>
      <c r="M32" s="200" t="s">
        <v>194</v>
      </c>
      <c r="N32" s="200" t="s">
        <v>90</v>
      </c>
      <c r="O32" s="200" t="s">
        <v>96</v>
      </c>
      <c r="P32" s="200" t="s">
        <v>97</v>
      </c>
      <c r="Q32" s="200" t="s">
        <v>109</v>
      </c>
      <c r="R32" s="200" t="s">
        <v>109</v>
      </c>
      <c r="S32" s="200" t="s">
        <v>109</v>
      </c>
      <c r="T32" s="200" t="s">
        <v>120</v>
      </c>
      <c r="U32" s="200" t="s">
        <v>26</v>
      </c>
      <c r="V32" s="200" t="s">
        <v>26</v>
      </c>
      <c r="W32" s="201" t="s">
        <v>26</v>
      </c>
      <c r="X32" s="200">
        <v>0</v>
      </c>
      <c r="Y32" s="200" t="s">
        <v>26</v>
      </c>
      <c r="Z32" s="121"/>
      <c r="AA32" s="79">
        <f>'landmarks data'!AR32</f>
        <v>0</v>
      </c>
      <c r="AB32" s="78">
        <f>'landmarks data'!AS32</f>
        <v>112</v>
      </c>
      <c r="AC32" s="78">
        <f>'landmarks data'!AT32</f>
        <v>30</v>
      </c>
      <c r="AD32" s="78">
        <f>'landmarks data'!AU32</f>
        <v>46</v>
      </c>
      <c r="AE32" s="78">
        <f>'landmarks data'!AV32</f>
        <v>68</v>
      </c>
      <c r="AF32" s="78">
        <f>'landmarks data'!AW32</f>
        <v>81</v>
      </c>
      <c r="AG32" s="78">
        <f>'landmarks data'!AX32</f>
        <v>68</v>
      </c>
      <c r="AH32" s="78">
        <f>'landmarks data'!AY32</f>
        <v>83</v>
      </c>
      <c r="AI32" s="78">
        <f>'landmarks data'!AZ32</f>
        <v>67</v>
      </c>
      <c r="AJ32" s="78">
        <f>'landmarks data'!BA32</f>
        <v>63</v>
      </c>
      <c r="AK32" s="78">
        <f>'landmarks data'!BB32</f>
        <v>54</v>
      </c>
      <c r="AL32" s="78">
        <f>'landmarks data'!BC32</f>
        <v>56</v>
      </c>
      <c r="AM32" s="78">
        <f>'landmarks data'!BD32</f>
        <v>72</v>
      </c>
      <c r="AN32" s="78">
        <f>'landmarks data'!BE32</f>
        <v>64</v>
      </c>
      <c r="AO32" s="78">
        <f>'landmarks data'!BF32</f>
        <v>38</v>
      </c>
      <c r="AP32" s="78">
        <f>'landmarks data'!BG32</f>
        <v>25</v>
      </c>
      <c r="AQ32" s="78">
        <f>'landmarks data'!BH32</f>
        <v>37</v>
      </c>
      <c r="AR32" s="78">
        <f>'landmarks data'!BI32</f>
        <v>24</v>
      </c>
      <c r="AS32" s="78">
        <f>'landmarks data'!BJ32</f>
        <v>26</v>
      </c>
      <c r="AT32" s="78">
        <f>'landmarks data'!BK32</f>
        <v>37</v>
      </c>
      <c r="AU32" s="78">
        <f>'landmarks data'!BL32</f>
        <v>0</v>
      </c>
      <c r="AV32" s="78">
        <f>'landmarks data'!BM32</f>
        <v>3</v>
      </c>
      <c r="AW32" s="78">
        <f>'landmarks data'!BN32</f>
        <v>-1</v>
      </c>
      <c r="AX32" s="78">
        <f>'landmarks data'!BO32</f>
        <v>-8</v>
      </c>
      <c r="AY32" s="78">
        <f>'landmarks data'!BP32</f>
        <v>-7</v>
      </c>
      <c r="AZ32" s="78">
        <f>'landmarks data'!BQ32</f>
        <v>3</v>
      </c>
      <c r="BA32" s="78">
        <f>'landmarks data'!BR32</f>
        <v>10</v>
      </c>
      <c r="BB32" s="78">
        <f>'landmarks data'!BS32</f>
        <v>74</v>
      </c>
      <c r="BC32" s="78">
        <f>'landmarks data'!BT32</f>
        <v>78</v>
      </c>
      <c r="BD32" s="78">
        <f>'landmarks data'!BU32</f>
        <v>94</v>
      </c>
      <c r="BE32" s="78">
        <f>'landmarks data'!BV32</f>
        <v>73</v>
      </c>
      <c r="BF32" s="78">
        <f>'landmarks data'!BW32</f>
        <v>90</v>
      </c>
      <c r="BG32" s="78">
        <f>'landmarks data'!BX32</f>
        <v>148</v>
      </c>
      <c r="BH32" s="78">
        <f>'landmarks data'!BY32</f>
        <v>162</v>
      </c>
      <c r="BI32" s="78">
        <f>'landmarks data'!BZ32</f>
        <v>166</v>
      </c>
      <c r="BJ32" s="78">
        <f>'landmarks data'!CA32</f>
        <v>144</v>
      </c>
      <c r="BK32" s="78">
        <f>'landmarks data'!CB32</f>
        <v>85</v>
      </c>
      <c r="BL32" s="78">
        <f>'landmarks data'!CC32</f>
        <v>80</v>
      </c>
      <c r="BM32" s="78">
        <f>'landmarks data'!CD32</f>
        <v>66</v>
      </c>
      <c r="BN32" s="80">
        <f>'landmarks data'!CE32</f>
        <v>69</v>
      </c>
      <c r="BO32" s="147" t="str">
        <f t="shared" si="0"/>
        <v>undecidable</v>
      </c>
      <c r="BP32" s="148" t="str">
        <f t="shared" si="1"/>
        <v>undecidable</v>
      </c>
      <c r="BQ32" s="148" t="str">
        <f t="shared" si="2"/>
        <v>undecidable</v>
      </c>
      <c r="BR32" s="148" t="str">
        <f t="shared" si="3"/>
        <v>undecidable</v>
      </c>
      <c r="BS32" s="148" t="str">
        <f t="shared" si="4"/>
        <v>8 higher</v>
      </c>
      <c r="BT32" s="148" t="str">
        <f t="shared" si="5"/>
        <v>8 higher</v>
      </c>
      <c r="BU32" s="148" t="str">
        <f t="shared" si="6"/>
        <v>8 higher</v>
      </c>
      <c r="BV32" s="148" t="str">
        <f t="shared" si="7"/>
        <v>undecidable</v>
      </c>
      <c r="BW32" s="148" t="str">
        <f t="shared" si="8"/>
        <v>undecidable</v>
      </c>
      <c r="BX32" s="148" t="str">
        <f t="shared" si="9"/>
        <v>3 to the right</v>
      </c>
      <c r="BY32" s="148" t="str">
        <f t="shared" si="10"/>
        <v>undecidable</v>
      </c>
      <c r="BZ32" s="148" t="str">
        <f t="shared" si="11"/>
        <v>undecidable</v>
      </c>
      <c r="CA32" s="148" t="str">
        <f t="shared" si="12"/>
        <v>undecidable</v>
      </c>
      <c r="CB32" s="148" t="str">
        <f t="shared" si="13"/>
        <v>undecidable</v>
      </c>
      <c r="CC32" s="148" t="str">
        <f t="shared" si="14"/>
        <v>undecidable</v>
      </c>
      <c r="CD32" s="148" t="str">
        <f t="shared" si="15"/>
        <v>undecidable</v>
      </c>
      <c r="CE32" s="148" t="str">
        <f t="shared" si="16"/>
        <v>10 to the righte</v>
      </c>
      <c r="CF32" s="149" t="str">
        <f t="shared" si="17"/>
        <v>undecidable</v>
      </c>
    </row>
    <row r="33" spans="1:84" ht="12.75">
      <c r="A33" s="4">
        <v>30</v>
      </c>
      <c r="B33" s="4" t="s">
        <v>20</v>
      </c>
      <c r="C33" s="4" t="str">
        <f t="shared" si="18"/>
        <v>POL 106830</v>
      </c>
      <c r="D33" s="200">
        <v>106830</v>
      </c>
      <c r="E33" s="200" t="s">
        <v>26</v>
      </c>
      <c r="F33" s="200" t="s">
        <v>202</v>
      </c>
      <c r="G33" s="200" t="s">
        <v>202</v>
      </c>
      <c r="H33" s="200" t="s">
        <v>23</v>
      </c>
      <c r="I33" s="200" t="s">
        <v>66</v>
      </c>
      <c r="J33" s="200" t="s">
        <v>68</v>
      </c>
      <c r="K33" s="200" t="s">
        <v>73</v>
      </c>
      <c r="L33" s="200" t="s">
        <v>83</v>
      </c>
      <c r="M33" s="200" t="s">
        <v>194</v>
      </c>
      <c r="N33" s="200" t="s">
        <v>195</v>
      </c>
      <c r="O33" s="200" t="s">
        <v>96</v>
      </c>
      <c r="P33" s="200" t="s">
        <v>97</v>
      </c>
      <c r="Q33" s="200" t="s">
        <v>109</v>
      </c>
      <c r="R33" s="200" t="s">
        <v>109</v>
      </c>
      <c r="S33" s="200" t="s">
        <v>109</v>
      </c>
      <c r="T33" s="200" t="s">
        <v>119</v>
      </c>
      <c r="U33" s="200" t="s">
        <v>26</v>
      </c>
      <c r="V33" s="200" t="s">
        <v>26</v>
      </c>
      <c r="W33" s="201" t="s">
        <v>26</v>
      </c>
      <c r="X33" s="200">
        <v>0</v>
      </c>
      <c r="Y33" s="200" t="s">
        <v>26</v>
      </c>
      <c r="Z33" s="121"/>
      <c r="AA33" s="79">
        <f>'landmarks data'!AR33</f>
        <v>0</v>
      </c>
      <c r="AB33" s="78">
        <f>'landmarks data'!AS33</f>
        <v>114</v>
      </c>
      <c r="AC33" s="78">
        <f>'landmarks data'!AT33</f>
        <v>30</v>
      </c>
      <c r="AD33" s="78">
        <f>'landmarks data'!AU33</f>
        <v>46</v>
      </c>
      <c r="AE33" s="78">
        <f>'landmarks data'!AV33</f>
        <v>71</v>
      </c>
      <c r="AF33" s="78">
        <f>'landmarks data'!AW33</f>
        <v>86</v>
      </c>
      <c r="AG33" s="78">
        <f>'landmarks data'!AX33</f>
        <v>69</v>
      </c>
      <c r="AH33" s="78">
        <f>'landmarks data'!AY33</f>
        <v>85</v>
      </c>
      <c r="AI33" s="78">
        <f>'landmarks data'!AZ33</f>
        <v>70</v>
      </c>
      <c r="AJ33" s="78">
        <f>'landmarks data'!BA33</f>
        <v>71</v>
      </c>
      <c r="AK33" s="78">
        <f>'landmarks data'!BB33</f>
        <v>57</v>
      </c>
      <c r="AL33" s="78">
        <f>'landmarks data'!BC33</f>
        <v>58</v>
      </c>
      <c r="AM33" s="78">
        <f>'landmarks data'!BD33</f>
        <v>76</v>
      </c>
      <c r="AN33" s="78">
        <f>'landmarks data'!BE33</f>
        <v>65</v>
      </c>
      <c r="AO33" s="78">
        <f>'landmarks data'!BF33</f>
        <v>39</v>
      </c>
      <c r="AP33" s="78">
        <f>'landmarks data'!BG33</f>
        <v>28</v>
      </c>
      <c r="AQ33" s="78">
        <f>'landmarks data'!BH33</f>
        <v>40</v>
      </c>
      <c r="AR33" s="78">
        <f>'landmarks data'!BI33</f>
        <v>28</v>
      </c>
      <c r="AS33" s="78">
        <f>'landmarks data'!BJ33</f>
        <v>28</v>
      </c>
      <c r="AT33" s="78">
        <f>'landmarks data'!BK33</f>
        <v>39</v>
      </c>
      <c r="AU33" s="78">
        <f>'landmarks data'!BL33</f>
        <v>0</v>
      </c>
      <c r="AV33" s="78">
        <f>'landmarks data'!BM33</f>
        <v>5</v>
      </c>
      <c r="AW33" s="78">
        <f>'landmarks data'!BN33</f>
        <v>0</v>
      </c>
      <c r="AX33" s="78">
        <f>'landmarks data'!BO33</f>
        <v>-9</v>
      </c>
      <c r="AY33" s="78">
        <f>'landmarks data'!BP33</f>
        <v>-7</v>
      </c>
      <c r="AZ33" s="78">
        <f>'landmarks data'!BQ33</f>
        <v>4</v>
      </c>
      <c r="BA33" s="78">
        <f>'landmarks data'!BR33</f>
        <v>12</v>
      </c>
      <c r="BB33" s="78">
        <f>'landmarks data'!BS33</f>
        <v>79</v>
      </c>
      <c r="BC33" s="78">
        <f>'landmarks data'!BT33</f>
        <v>76</v>
      </c>
      <c r="BD33" s="78">
        <f>'landmarks data'!BU33</f>
        <v>93</v>
      </c>
      <c r="BE33" s="78">
        <f>'landmarks data'!BV33</f>
        <v>74</v>
      </c>
      <c r="BF33" s="78">
        <f>'landmarks data'!BW33</f>
        <v>88</v>
      </c>
      <c r="BG33" s="78">
        <f>'landmarks data'!BX33</f>
        <v>148</v>
      </c>
      <c r="BH33" s="78">
        <f>'landmarks data'!BY33</f>
        <v>166</v>
      </c>
      <c r="BI33" s="78">
        <f>'landmarks data'!BZ33</f>
        <v>166</v>
      </c>
      <c r="BJ33" s="78">
        <f>'landmarks data'!CA33</f>
        <v>146</v>
      </c>
      <c r="BK33" s="78">
        <f>'landmarks data'!CB33</f>
        <v>84</v>
      </c>
      <c r="BL33" s="78">
        <f>'landmarks data'!CC33</f>
        <v>85</v>
      </c>
      <c r="BM33" s="78">
        <f>'landmarks data'!CD33</f>
        <v>65</v>
      </c>
      <c r="BN33" s="80">
        <f>'landmarks data'!CE33</f>
        <v>68</v>
      </c>
      <c r="BO33" s="147" t="str">
        <f t="shared" si="0"/>
        <v>undecidable</v>
      </c>
      <c r="BP33" s="148" t="str">
        <f t="shared" si="1"/>
        <v>undecidable</v>
      </c>
      <c r="BQ33" s="148" t="str">
        <f t="shared" si="2"/>
        <v>undecidable</v>
      </c>
      <c r="BR33" s="148" t="str">
        <f t="shared" si="3"/>
        <v>8 lower</v>
      </c>
      <c r="BS33" s="148" t="str">
        <f t="shared" si="4"/>
        <v>undecidable</v>
      </c>
      <c r="BT33" s="148" t="str">
        <f t="shared" si="5"/>
        <v>8 higher</v>
      </c>
      <c r="BU33" s="148" t="str">
        <f t="shared" si="6"/>
        <v>8 higher</v>
      </c>
      <c r="BV33" s="148" t="str">
        <f t="shared" si="7"/>
        <v>9 higher</v>
      </c>
      <c r="BW33" s="148" t="str">
        <f t="shared" si="8"/>
        <v>horizontally colinear</v>
      </c>
      <c r="BX33" s="148" t="str">
        <f t="shared" si="9"/>
        <v>undecidable</v>
      </c>
      <c r="BY33" s="148" t="str">
        <f t="shared" si="10"/>
        <v>undecidable</v>
      </c>
      <c r="BZ33" s="148" t="str">
        <f t="shared" si="11"/>
        <v>vertically colinear</v>
      </c>
      <c r="CA33" s="148" t="str">
        <f t="shared" si="12"/>
        <v>vertically colinear</v>
      </c>
      <c r="CB33" s="148" t="str">
        <f t="shared" si="13"/>
        <v>vertically colinear</v>
      </c>
      <c r="CC33" s="148" t="str">
        <f t="shared" si="14"/>
        <v>vertically colinear</v>
      </c>
      <c r="CD33" s="148" t="str">
        <f t="shared" si="15"/>
        <v>undecidable</v>
      </c>
      <c r="CE33" s="148" t="str">
        <f t="shared" si="16"/>
        <v>undecidable</v>
      </c>
      <c r="CF33" s="149" t="str">
        <f t="shared" si="17"/>
        <v>undecidable</v>
      </c>
    </row>
    <row r="34" spans="1:84" ht="12.75">
      <c r="A34" s="4">
        <v>31</v>
      </c>
      <c r="B34" s="4" t="s">
        <v>20</v>
      </c>
      <c r="C34" s="4" t="str">
        <f t="shared" si="18"/>
        <v>POL 106831</v>
      </c>
      <c r="D34" s="200">
        <v>106831</v>
      </c>
      <c r="E34" s="200" t="s">
        <v>26</v>
      </c>
      <c r="F34" s="200" t="s">
        <v>202</v>
      </c>
      <c r="G34" s="200" t="s">
        <v>202</v>
      </c>
      <c r="H34" s="200" t="s">
        <v>23</v>
      </c>
      <c r="I34" s="200" t="s">
        <v>66</v>
      </c>
      <c r="J34" s="200" t="s">
        <v>68</v>
      </c>
      <c r="K34" s="200" t="s">
        <v>73</v>
      </c>
      <c r="L34" s="200" t="s">
        <v>83</v>
      </c>
      <c r="M34" s="200" t="s">
        <v>194</v>
      </c>
      <c r="N34" s="200" t="s">
        <v>90</v>
      </c>
      <c r="O34" s="200" t="s">
        <v>96</v>
      </c>
      <c r="P34" s="200" t="s">
        <v>97</v>
      </c>
      <c r="Q34" s="200" t="s">
        <v>109</v>
      </c>
      <c r="R34" s="200" t="s">
        <v>109</v>
      </c>
      <c r="S34" s="200" t="s">
        <v>109</v>
      </c>
      <c r="T34" s="200" t="s">
        <v>119</v>
      </c>
      <c r="U34" s="200" t="s">
        <v>26</v>
      </c>
      <c r="V34" s="200" t="s">
        <v>26</v>
      </c>
      <c r="W34" s="201" t="s">
        <v>26</v>
      </c>
      <c r="X34" s="200">
        <v>0</v>
      </c>
      <c r="Y34" s="200" t="s">
        <v>26</v>
      </c>
      <c r="Z34" s="121"/>
      <c r="AA34" s="79">
        <f>'landmarks data'!AR34</f>
        <v>0</v>
      </c>
      <c r="AB34" s="78">
        <f>'landmarks data'!AS34</f>
        <v>89</v>
      </c>
      <c r="AC34" s="78">
        <f>'landmarks data'!AT34</f>
        <v>12</v>
      </c>
      <c r="AD34" s="78">
        <f>'landmarks data'!AU34</f>
        <v>23</v>
      </c>
      <c r="AE34" s="78">
        <f>'landmarks data'!AV34</f>
        <v>55</v>
      </c>
      <c r="AF34" s="78">
        <f>'landmarks data'!AW34</f>
        <v>69</v>
      </c>
      <c r="AG34" s="78">
        <f>'landmarks data'!AX34</f>
        <v>55</v>
      </c>
      <c r="AH34" s="78">
        <f>'landmarks data'!AY34</f>
        <v>69</v>
      </c>
      <c r="AI34" s="78">
        <f>'landmarks data'!AZ34</f>
        <v>56</v>
      </c>
      <c r="AJ34" s="78">
        <f>'landmarks data'!BA34</f>
        <v>54</v>
      </c>
      <c r="AK34" s="78">
        <f>'landmarks data'!BB34</f>
        <v>41</v>
      </c>
      <c r="AL34" s="78">
        <f>'landmarks data'!BC34</f>
        <v>40</v>
      </c>
      <c r="AM34" s="78">
        <f>'landmarks data'!BD34</f>
        <v>61</v>
      </c>
      <c r="AN34" s="78">
        <f>'landmarks data'!BE34</f>
        <v>52</v>
      </c>
      <c r="AO34" s="78">
        <f>'landmarks data'!BF34</f>
        <v>30</v>
      </c>
      <c r="AP34" s="78">
        <f>'landmarks data'!BG34</f>
        <v>15</v>
      </c>
      <c r="AQ34" s="78">
        <f>'landmarks data'!BH34</f>
        <v>27</v>
      </c>
      <c r="AR34" s="78">
        <f>'landmarks data'!BI34</f>
        <v>11</v>
      </c>
      <c r="AS34" s="78">
        <f>'landmarks data'!BJ34</f>
        <v>12</v>
      </c>
      <c r="AT34" s="78">
        <f>'landmarks data'!BK34</f>
        <v>27</v>
      </c>
      <c r="AU34" s="78">
        <f>'landmarks data'!BL34</f>
        <v>0</v>
      </c>
      <c r="AV34" s="78">
        <f>'landmarks data'!BM34</f>
        <v>-12</v>
      </c>
      <c r="AW34" s="78">
        <f>'landmarks data'!BN34</f>
        <v>-1</v>
      </c>
      <c r="AX34" s="78">
        <f>'landmarks data'!BO34</f>
        <v>-18</v>
      </c>
      <c r="AY34" s="78">
        <f>'landmarks data'!BP34</f>
        <v>-22</v>
      </c>
      <c r="AZ34" s="78">
        <f>'landmarks data'!BQ34</f>
        <v>-12</v>
      </c>
      <c r="BA34" s="78">
        <f>'landmarks data'!BR34</f>
        <v>-1</v>
      </c>
      <c r="BB34" s="78">
        <f>'landmarks data'!BS34</f>
        <v>65</v>
      </c>
      <c r="BC34" s="78">
        <f>'landmarks data'!BT34</f>
        <v>62</v>
      </c>
      <c r="BD34" s="78">
        <f>'landmarks data'!BU34</f>
        <v>78</v>
      </c>
      <c r="BE34" s="78">
        <f>'landmarks data'!BV34</f>
        <v>59</v>
      </c>
      <c r="BF34" s="78">
        <f>'landmarks data'!BW34</f>
        <v>72</v>
      </c>
      <c r="BG34" s="78">
        <f>'landmarks data'!BX34</f>
        <v>132</v>
      </c>
      <c r="BH34" s="78">
        <f>'landmarks data'!BY34</f>
        <v>153</v>
      </c>
      <c r="BI34" s="78">
        <f>'landmarks data'!BZ34</f>
        <v>156</v>
      </c>
      <c r="BJ34" s="78">
        <f>'landmarks data'!CA34</f>
        <v>133</v>
      </c>
      <c r="BK34" s="78">
        <f>'landmarks data'!CB34</f>
        <v>69</v>
      </c>
      <c r="BL34" s="78">
        <f>'landmarks data'!CC34</f>
        <v>68</v>
      </c>
      <c r="BM34" s="78">
        <f>'landmarks data'!CD34</f>
        <v>49</v>
      </c>
      <c r="BN34" s="80">
        <f>'landmarks data'!CE34</f>
        <v>57</v>
      </c>
      <c r="BO34" s="147" t="str">
        <f t="shared" si="0"/>
        <v>3-1 longer</v>
      </c>
      <c r="BP34" s="148" t="str">
        <f t="shared" si="1"/>
        <v>3 lower</v>
      </c>
      <c r="BQ34" s="148" t="str">
        <f t="shared" si="2"/>
        <v>undecidable</v>
      </c>
      <c r="BR34" s="148" t="str">
        <f t="shared" si="3"/>
        <v>8 lower</v>
      </c>
      <c r="BS34" s="148" t="str">
        <f t="shared" si="4"/>
        <v>undecidable</v>
      </c>
      <c r="BT34" s="148" t="str">
        <f t="shared" si="5"/>
        <v>undecidable</v>
      </c>
      <c r="BU34" s="148" t="str">
        <f t="shared" si="6"/>
        <v>8 higher</v>
      </c>
      <c r="BV34" s="148" t="str">
        <f t="shared" si="7"/>
        <v>9 higher</v>
      </c>
      <c r="BW34" s="148" t="str">
        <f t="shared" si="8"/>
        <v>undecidable</v>
      </c>
      <c r="BX34" s="148" t="str">
        <f t="shared" si="9"/>
        <v>undecidable</v>
      </c>
      <c r="BY34" s="148" t="str">
        <f t="shared" si="10"/>
        <v>vertically colinear</v>
      </c>
      <c r="BZ34" s="148" t="str">
        <f t="shared" si="11"/>
        <v>undecidable</v>
      </c>
      <c r="CA34" s="148" t="str">
        <f t="shared" si="12"/>
        <v>undecidable</v>
      </c>
      <c r="CB34" s="148" t="str">
        <f t="shared" si="13"/>
        <v>undecidable</v>
      </c>
      <c r="CC34" s="148" t="str">
        <f t="shared" si="14"/>
        <v>undecidable</v>
      </c>
      <c r="CD34" s="148" t="str">
        <f t="shared" si="15"/>
        <v>undecidable</v>
      </c>
      <c r="CE34" s="148" t="str">
        <f t="shared" si="16"/>
        <v>10 to the righte</v>
      </c>
      <c r="CF34" s="149" t="str">
        <f t="shared" si="17"/>
        <v>5 to the right</v>
      </c>
    </row>
    <row r="35" spans="1:84" ht="12.75">
      <c r="A35" s="4">
        <v>32</v>
      </c>
      <c r="B35" s="4" t="s">
        <v>20</v>
      </c>
      <c r="C35" s="4" t="str">
        <f t="shared" si="18"/>
        <v>POL 106832</v>
      </c>
      <c r="D35" s="200">
        <v>106832</v>
      </c>
      <c r="E35" s="200" t="s">
        <v>26</v>
      </c>
      <c r="F35" s="200" t="s">
        <v>202</v>
      </c>
      <c r="G35" s="200" t="s">
        <v>202</v>
      </c>
      <c r="H35" s="200" t="s">
        <v>23</v>
      </c>
      <c r="I35" s="200" t="s">
        <v>66</v>
      </c>
      <c r="J35" s="200" t="s">
        <v>68</v>
      </c>
      <c r="K35" s="200" t="s">
        <v>73</v>
      </c>
      <c r="L35" s="200" t="s">
        <v>83</v>
      </c>
      <c r="M35" s="200" t="s">
        <v>194</v>
      </c>
      <c r="N35" s="200" t="s">
        <v>189</v>
      </c>
      <c r="O35" s="200" t="s">
        <v>96</v>
      </c>
      <c r="P35" s="200" t="s">
        <v>97</v>
      </c>
      <c r="Q35" s="200" t="s">
        <v>104</v>
      </c>
      <c r="R35" s="200" t="s">
        <v>109</v>
      </c>
      <c r="S35" s="200" t="s">
        <v>65</v>
      </c>
      <c r="T35" s="200" t="s">
        <v>119</v>
      </c>
      <c r="U35" s="200" t="s">
        <v>26</v>
      </c>
      <c r="V35" s="200" t="s">
        <v>26</v>
      </c>
      <c r="W35" s="201" t="s">
        <v>26</v>
      </c>
      <c r="X35" s="200">
        <v>0</v>
      </c>
      <c r="Y35" s="200" t="s">
        <v>26</v>
      </c>
      <c r="Z35" s="121"/>
      <c r="AA35" s="79">
        <f>'landmarks data'!AR35</f>
        <v>0</v>
      </c>
      <c r="AB35" s="78">
        <f>'landmarks data'!AS35</f>
        <v>84</v>
      </c>
      <c r="AC35" s="78">
        <f>'landmarks data'!AT35</f>
        <v>12</v>
      </c>
      <c r="AD35" s="78">
        <f>'landmarks data'!AU35</f>
        <v>27</v>
      </c>
      <c r="AE35" s="78">
        <f>'landmarks data'!AV35</f>
        <v>50</v>
      </c>
      <c r="AF35" s="78">
        <f>'landmarks data'!AW35</f>
        <v>67</v>
      </c>
      <c r="AG35" s="78">
        <f>'landmarks data'!AX35</f>
        <v>55</v>
      </c>
      <c r="AH35" s="78">
        <f>'landmarks data'!AY35</f>
        <v>67</v>
      </c>
      <c r="AI35" s="78">
        <f>'landmarks data'!AZ35</f>
        <v>51</v>
      </c>
      <c r="AJ35" s="78">
        <f>'landmarks data'!BA35</f>
        <v>54</v>
      </c>
      <c r="AK35" s="78">
        <f>'landmarks data'!BB35</f>
        <v>41</v>
      </c>
      <c r="AL35" s="78">
        <f>'landmarks data'!BC35</f>
        <v>42</v>
      </c>
      <c r="AM35" s="78">
        <f>'landmarks data'!BD35</f>
        <v>57</v>
      </c>
      <c r="AN35" s="78">
        <f>'landmarks data'!BE35</f>
        <v>48</v>
      </c>
      <c r="AO35" s="78">
        <f>'landmarks data'!BF35</f>
        <v>28</v>
      </c>
      <c r="AP35" s="78">
        <f>'landmarks data'!BG35</f>
        <v>19</v>
      </c>
      <c r="AQ35" s="78">
        <f>'landmarks data'!BH35</f>
        <v>30</v>
      </c>
      <c r="AR35" s="78">
        <f>'landmarks data'!BI35</f>
        <v>16</v>
      </c>
      <c r="AS35" s="78">
        <f>'landmarks data'!BJ35</f>
        <v>16</v>
      </c>
      <c r="AT35" s="78">
        <f>'landmarks data'!BK35</f>
        <v>30</v>
      </c>
      <c r="AU35" s="78">
        <f>'landmarks data'!BL35</f>
        <v>0</v>
      </c>
      <c r="AV35" s="78">
        <f>'landmarks data'!BM35</f>
        <v>-3</v>
      </c>
      <c r="AW35" s="78">
        <f>'landmarks data'!BN35</f>
        <v>0</v>
      </c>
      <c r="AX35" s="78">
        <f>'landmarks data'!BO35</f>
        <v>-12</v>
      </c>
      <c r="AY35" s="78">
        <f>'landmarks data'!BP35</f>
        <v>-12</v>
      </c>
      <c r="AZ35" s="78">
        <f>'landmarks data'!BQ35</f>
        <v>-3</v>
      </c>
      <c r="BA35" s="78">
        <f>'landmarks data'!BR35</f>
        <v>9</v>
      </c>
      <c r="BB35" s="78">
        <f>'landmarks data'!BS35</f>
        <v>74</v>
      </c>
      <c r="BC35" s="78">
        <f>'landmarks data'!BT35</f>
        <v>72</v>
      </c>
      <c r="BD35" s="78">
        <f>'landmarks data'!BU35</f>
        <v>87</v>
      </c>
      <c r="BE35" s="78">
        <f>'landmarks data'!BV35</f>
        <v>72</v>
      </c>
      <c r="BF35" s="78">
        <f>'landmarks data'!BW35</f>
        <v>83</v>
      </c>
      <c r="BG35" s="78">
        <f>'landmarks data'!BX35</f>
        <v>142</v>
      </c>
      <c r="BH35" s="78">
        <f>'landmarks data'!BY35</f>
        <v>161</v>
      </c>
      <c r="BI35" s="78">
        <f>'landmarks data'!BZ35</f>
        <v>161</v>
      </c>
      <c r="BJ35" s="78">
        <f>'landmarks data'!CA35</f>
        <v>143</v>
      </c>
      <c r="BK35" s="78">
        <f>'landmarks data'!CB35</f>
        <v>83</v>
      </c>
      <c r="BL35" s="78">
        <f>'landmarks data'!CC35</f>
        <v>84</v>
      </c>
      <c r="BM35" s="78">
        <f>'landmarks data'!CD35</f>
        <v>61</v>
      </c>
      <c r="BN35" s="80">
        <f>'landmarks data'!CE35</f>
        <v>70</v>
      </c>
      <c r="BO35" s="147" t="str">
        <f aca="true" t="shared" si="19" ref="BO35:BO52">IF(($AB35/2-$AC35)-($AF35-$AB35/2)&gt;$CI$3,"3-1 longer",IF(($AB35/2-$AC35)-($AF35-$AB35/2)&lt;-$CI$3,"3-1 shorter",IF(ABS(($AB35/2-$AC35)-($AF35-$AB35/2))&lt;=$CY$3,"identical","undecidable")))</f>
        <v>undecidable</v>
      </c>
      <c r="BP35" s="148" t="str">
        <f aca="true" t="shared" si="20" ref="BP35:BP52">IF(($AW35-$AZ35)&gt;$CI$3,"3 lower",IF(($AW35-$AZ35)&lt;-$CI$3,"3 higher",IF(ABS(($AW35-$AZ35))&lt;=$CY$3,"horizontally colinear","undecidable")))</f>
        <v>undecidable</v>
      </c>
      <c r="BQ35" s="148" t="str">
        <f aca="true" t="shared" si="21" ref="BQ35:BQ52">IF(($AX35-$AY35)&gt;$CI$3,"4 lower",IF(($AX35-$AY35)&lt;-$CI$3,"4 higher",IF(ABS(($AX35-$AY35))&lt;=$CY$3,"horizontally colinear","undecidable")))</f>
        <v>horizontally colinear</v>
      </c>
      <c r="BR35" s="148" t="str">
        <f aca="true" t="shared" si="22" ref="BR35:BR52">IF(($BB35-$BN35)&gt;$CI$3,"8 lower",IF(($BB35-$BN35)&lt;-$CI$3,"8 higher",IF(ABS(($BB35-$BN35))&lt;=$CY$3,"horizontally colinear","undecidable")))</f>
        <v>undecidable</v>
      </c>
      <c r="BS35" s="148" t="str">
        <f aca="true" t="shared" si="23" ref="BS35:BS52">IF(($BB35-$BK35)&gt;$CI$3,"8 lowert",IF(($BB35-$BK35)&lt;-$CI$3,"8 higher",IF(ABS(($BB35-$BK35))&lt;=$CY$3,"horizontally colinear","undecidable")))</f>
        <v>8 higher</v>
      </c>
      <c r="BT35" s="148" t="str">
        <f aca="true" t="shared" si="24" ref="BT35:BT52">IF(($BB35-$BL35)&gt;$CI$3,"8 lower",IF(($BB35-$BL35)&lt;-$CI$3,"8 higher",IF(ABS(($BB35-$BL35))&lt;=$CY$3,"horizontally colinear","undecidable")))</f>
        <v>8 higher</v>
      </c>
      <c r="BU35" s="148" t="str">
        <f aca="true" t="shared" si="25" ref="BU35:BU52">IF(($BB35-$BF35)&gt;$CI$3,"8 lower",IF(($BB35-$BF35)&lt;-$CI$3,"8 higher",IF(ABS(($BB35-$BF35))&lt;=$CY$3,"horizontally colinear","undecidable")))</f>
        <v>8 higher</v>
      </c>
      <c r="BV35" s="148" t="str">
        <f aca="true" t="shared" si="26" ref="BV35:BV52">IF(($BC35-$BL35)&gt;$CI$3,"9 lower",IF(($BC35-$BL35)&lt;-$CI$3,"9 higher",IF(ABS(($BC35-$BL35))&lt;=$CY$3,"horizontally colinear","undecidable")))</f>
        <v>9 higher</v>
      </c>
      <c r="BW35" s="148" t="str">
        <f aca="true" t="shared" si="27" ref="BW35:BW52">IF(($BH35-$BI35)&gt;$CI$3,"14 lower",IF(($BH35-$BI35)&lt;-$CI$3,"14 higher",IF(ABS(($BH35-$BI35))&lt;=$CY$3,"horizontally colinear","undecidable")))</f>
        <v>horizontally colinear</v>
      </c>
      <c r="BX35" s="148" t="str">
        <f aca="true" t="shared" si="28" ref="BX35:BX52">IF(($AC35-$AR35)&gt;$CI$3,"3 to the right",IF(($AC35-$AR35)&lt;-$CI$3,"3 to the left",IF(ABS(($AC35-$AR35))&lt;=$CY$3,"vertically colinear","undecidable")))</f>
        <v>undecidable</v>
      </c>
      <c r="BY35" s="148" t="str">
        <f aca="true" t="shared" si="29" ref="BY35:BY52">IF(($AC35-$AS35)&gt;$CI$3,"3 to the right",IF(($AC35-$AS35)&lt;-$CI$3,"3 to the left",IF(ABS(($AC35-$AS35))&lt;=$CY$3,"vertically colinear","undecidable")))</f>
        <v>undecidable</v>
      </c>
      <c r="BZ35" s="148" t="str">
        <f aca="true" t="shared" si="30" ref="BZ35:BZ52">IF(($AE35-$AJ35)&gt;$CI$3,"5 to the left",IF(($AE35-$AJ35)&lt;-$CI$3,"5 to the right",IF(ABS(($AE35-$AJ35))&lt;=$CY$3,"vertically colinear","undecidable")))</f>
        <v>undecidable</v>
      </c>
      <c r="CA35" s="148" t="str">
        <f aca="true" t="shared" si="31" ref="CA35:CA52">IF(($AR35-$AS35)&gt;$CI$3,"18 to the right",IF(($AR35-$AS35)&lt;-$CI$3,"18 to the left",IF(ABS(($AR35-$AS35))&lt;=$CY$3,"vertically colinear","undecidable")))</f>
        <v>vertically colinear</v>
      </c>
      <c r="CB35" s="148" t="str">
        <f aca="true" t="shared" si="32" ref="CB35:CB52">IF(($AP35-$AR35)&gt;$CI$3,"16 to the right",IF(($AP35-$AR35)&lt;-$CI$3,"16 to the left",IF(ABS(($AP35-$AR35))&lt;=$CY$3,"vertically colinear","undecidable")))</f>
        <v>undecidable</v>
      </c>
      <c r="CC35" s="148" t="str">
        <f aca="true" t="shared" si="33" ref="CC35:CC52">IF(($AP35-$AS35)&gt;$CI$3,"16 to the right",IF(($AP35-$AS35)&lt;-$CI$3,"16 to the left",IF(ABS(($AP35-$AS35))&lt;=$CY$3,"vertically colinear","undecidable")))</f>
        <v>undecidable</v>
      </c>
      <c r="CD35" s="148" t="str">
        <f aca="true" t="shared" si="34" ref="CD35:CD52">IF(($AC35-$AP35)&gt;$CI$3,"3 to the right",IF(($AC35-$AP35)&lt;-$CI$3,"3 to the left",IF(ABS(($AC35-$AP35))&lt;=$CY$3,"vertically colinear","undecidable")))</f>
        <v>3 to the left</v>
      </c>
      <c r="CE35" s="148" t="str">
        <f aca="true" t="shared" si="35" ref="CE35:CE52">IF(($AJ35-$AM35)&gt;$CI$3,"10 to the left",IF(($AJ35-$AM35)&lt;-$CI$3,"10 to the righte",IF(ABS(($AJ35-$AM35))&lt;=$CY$3,"vertically colinear","undecidable")))</f>
        <v>undecidable</v>
      </c>
      <c r="CF35" s="149" t="str">
        <f aca="true" t="shared" si="36" ref="CF35:CF52">IF(($AE35-$AM35)&gt;$CI$3,"5 to the left",IF(($AE35-$AM35)&lt;-$CI$3,"5 to the right",IF(ABS(($AE35-$AM35))&lt;=$CY$3,"vertically colinear","undecidable")))</f>
        <v>5 to the right</v>
      </c>
    </row>
    <row r="36" spans="1:84" ht="12.75">
      <c r="A36" s="4">
        <v>33</v>
      </c>
      <c r="B36" s="4" t="s">
        <v>20</v>
      </c>
      <c r="C36" s="4" t="str">
        <f t="shared" si="18"/>
        <v>POL 106833</v>
      </c>
      <c r="D36" s="200">
        <v>106833</v>
      </c>
      <c r="E36" s="200" t="s">
        <v>26</v>
      </c>
      <c r="F36" s="200" t="s">
        <v>202</v>
      </c>
      <c r="G36" s="200" t="s">
        <v>202</v>
      </c>
      <c r="H36" s="200" t="s">
        <v>25</v>
      </c>
      <c r="I36" s="200" t="s">
        <v>66</v>
      </c>
      <c r="J36" s="200" t="s">
        <v>68</v>
      </c>
      <c r="K36" s="200" t="s">
        <v>73</v>
      </c>
      <c r="L36" s="200" t="s">
        <v>83</v>
      </c>
      <c r="M36" s="200" t="s">
        <v>194</v>
      </c>
      <c r="N36" s="200" t="s">
        <v>195</v>
      </c>
      <c r="O36" s="200" t="s">
        <v>96</v>
      </c>
      <c r="P36" s="200" t="s">
        <v>97</v>
      </c>
      <c r="Q36" s="200" t="s">
        <v>104</v>
      </c>
      <c r="R36" s="200" t="s">
        <v>106</v>
      </c>
      <c r="S36" s="200" t="s">
        <v>109</v>
      </c>
      <c r="T36" s="200" t="s">
        <v>119</v>
      </c>
      <c r="U36" s="200" t="s">
        <v>26</v>
      </c>
      <c r="V36" s="200" t="s">
        <v>26</v>
      </c>
      <c r="W36" s="201" t="s">
        <v>26</v>
      </c>
      <c r="X36" s="200">
        <v>0</v>
      </c>
      <c r="Y36" s="200" t="s">
        <v>26</v>
      </c>
      <c r="Z36" s="121"/>
      <c r="AA36" s="79">
        <f>'landmarks data'!AR36</f>
        <v>0</v>
      </c>
      <c r="AB36" s="78">
        <f>'landmarks data'!AS36</f>
        <v>84</v>
      </c>
      <c r="AC36" s="78">
        <f>'landmarks data'!AT36</f>
        <v>-8</v>
      </c>
      <c r="AD36" s="78">
        <f>'landmarks data'!AU36</f>
        <v>-2</v>
      </c>
      <c r="AE36" s="78">
        <f>'landmarks data'!AV36</f>
        <v>29</v>
      </c>
      <c r="AF36" s="78">
        <f>'landmarks data'!AW36</f>
        <v>45</v>
      </c>
      <c r="AG36" s="78">
        <f>'landmarks data'!AX36</f>
        <v>33</v>
      </c>
      <c r="AH36" s="78">
        <f>'landmarks data'!AY36</f>
        <v>49</v>
      </c>
      <c r="AI36" s="78">
        <f>'landmarks data'!AZ36</f>
        <v>37</v>
      </c>
      <c r="AJ36" s="78">
        <f>'landmarks data'!BA36</f>
        <v>38</v>
      </c>
      <c r="AK36" s="78">
        <f>'landmarks data'!BB36</f>
        <v>25</v>
      </c>
      <c r="AL36" s="78">
        <f>'landmarks data'!BC36</f>
        <v>26</v>
      </c>
      <c r="AM36" s="78">
        <f>'landmarks data'!BD36</f>
        <v>49</v>
      </c>
      <c r="AN36" s="78">
        <f>'landmarks data'!BE36</f>
        <v>42</v>
      </c>
      <c r="AO36" s="78">
        <f>'landmarks data'!BF36</f>
        <v>23</v>
      </c>
      <c r="AP36" s="78">
        <f>'landmarks data'!BG36</f>
        <v>11</v>
      </c>
      <c r="AQ36" s="78">
        <f>'landmarks data'!BH36</f>
        <v>19</v>
      </c>
      <c r="AR36" s="78">
        <f>'landmarks data'!BI36</f>
        <v>4</v>
      </c>
      <c r="AS36" s="78">
        <f>'landmarks data'!BJ36</f>
        <v>5</v>
      </c>
      <c r="AT36" s="78">
        <f>'landmarks data'!BK36</f>
        <v>17</v>
      </c>
      <c r="AU36" s="78">
        <f>'landmarks data'!BL36</f>
        <v>0</v>
      </c>
      <c r="AV36" s="78">
        <f>'landmarks data'!BM36</f>
        <v>-13</v>
      </c>
      <c r="AW36" s="78">
        <f>'landmarks data'!BN36</f>
        <v>0</v>
      </c>
      <c r="AX36" s="78">
        <f>'landmarks data'!BO36</f>
        <v>-15</v>
      </c>
      <c r="AY36" s="78">
        <f>'landmarks data'!BP36</f>
        <v>-24</v>
      </c>
      <c r="AZ36" s="78">
        <f>'landmarks data'!BQ36</f>
        <v>-12</v>
      </c>
      <c r="BA36" s="78">
        <f>'landmarks data'!BR36</f>
        <v>-6</v>
      </c>
      <c r="BB36" s="78">
        <f>'landmarks data'!BS36</f>
        <v>61</v>
      </c>
      <c r="BC36" s="78">
        <f>'landmarks data'!BT36</f>
        <v>57</v>
      </c>
      <c r="BD36" s="78">
        <f>'landmarks data'!BU36</f>
        <v>75</v>
      </c>
      <c r="BE36" s="78">
        <f>'landmarks data'!BV36</f>
        <v>59</v>
      </c>
      <c r="BF36" s="78">
        <f>'landmarks data'!BW36</f>
        <v>71</v>
      </c>
      <c r="BG36" s="78">
        <f>'landmarks data'!BX36</f>
        <v>128</v>
      </c>
      <c r="BH36" s="78">
        <f>'landmarks data'!BY36</f>
        <v>145</v>
      </c>
      <c r="BI36" s="78">
        <f>'landmarks data'!BZ36</f>
        <v>150</v>
      </c>
      <c r="BJ36" s="78">
        <f>'landmarks data'!CA36</f>
        <v>137</v>
      </c>
      <c r="BK36" s="78">
        <f>'landmarks data'!CB36</f>
        <v>70</v>
      </c>
      <c r="BL36" s="78">
        <f>'landmarks data'!CC36</f>
        <v>67</v>
      </c>
      <c r="BM36" s="78">
        <f>'landmarks data'!CD36</f>
        <v>51</v>
      </c>
      <c r="BN36" s="80">
        <f>'landmarks data'!CE36</f>
        <v>60</v>
      </c>
      <c r="BO36" s="147" t="str">
        <f t="shared" si="19"/>
        <v>3-1 longer</v>
      </c>
      <c r="BP36" s="148" t="str">
        <f t="shared" si="20"/>
        <v>3 lower</v>
      </c>
      <c r="BQ36" s="148" t="str">
        <f t="shared" si="21"/>
        <v>4 lower</v>
      </c>
      <c r="BR36" s="148" t="str">
        <f t="shared" si="22"/>
        <v>undecidable</v>
      </c>
      <c r="BS36" s="148" t="str">
        <f t="shared" si="23"/>
        <v>8 higher</v>
      </c>
      <c r="BT36" s="148" t="str">
        <f t="shared" si="24"/>
        <v>8 higher</v>
      </c>
      <c r="BU36" s="148" t="str">
        <f t="shared" si="25"/>
        <v>8 higher</v>
      </c>
      <c r="BV36" s="148" t="str">
        <f t="shared" si="26"/>
        <v>9 higher</v>
      </c>
      <c r="BW36" s="148" t="str">
        <f t="shared" si="27"/>
        <v>undecidable</v>
      </c>
      <c r="BX36" s="148" t="str">
        <f t="shared" si="28"/>
        <v>3 to the left</v>
      </c>
      <c r="BY36" s="148" t="str">
        <f t="shared" si="29"/>
        <v>3 to the left</v>
      </c>
      <c r="BZ36" s="148" t="str">
        <f t="shared" si="30"/>
        <v>5 to the right</v>
      </c>
      <c r="CA36" s="148" t="str">
        <f t="shared" si="31"/>
        <v>undecidable</v>
      </c>
      <c r="CB36" s="148" t="str">
        <f t="shared" si="32"/>
        <v>16 to the right</v>
      </c>
      <c r="CC36" s="148" t="str">
        <f t="shared" si="33"/>
        <v>16 to the right</v>
      </c>
      <c r="CD36" s="148" t="str">
        <f t="shared" si="34"/>
        <v>3 to the left</v>
      </c>
      <c r="CE36" s="148" t="str">
        <f t="shared" si="35"/>
        <v>10 to the righte</v>
      </c>
      <c r="CF36" s="149" t="str">
        <f t="shared" si="36"/>
        <v>5 to the right</v>
      </c>
    </row>
    <row r="37" spans="1:84" ht="12.75">
      <c r="A37" s="4">
        <v>34</v>
      </c>
      <c r="B37" s="4" t="s">
        <v>20</v>
      </c>
      <c r="C37" s="4" t="str">
        <f t="shared" si="18"/>
        <v>POL 106834</v>
      </c>
      <c r="D37" s="200">
        <v>106834</v>
      </c>
      <c r="E37" s="200" t="s">
        <v>26</v>
      </c>
      <c r="F37" s="200" t="s">
        <v>63</v>
      </c>
      <c r="G37" s="200" t="s">
        <v>202</v>
      </c>
      <c r="H37" s="200" t="s">
        <v>23</v>
      </c>
      <c r="I37" s="200" t="s">
        <v>66</v>
      </c>
      <c r="J37" s="200" t="s">
        <v>68</v>
      </c>
      <c r="K37" s="200" t="s">
        <v>73</v>
      </c>
      <c r="L37" s="200" t="s">
        <v>83</v>
      </c>
      <c r="M37" s="200" t="s">
        <v>194</v>
      </c>
      <c r="N37" s="200" t="s">
        <v>90</v>
      </c>
      <c r="O37" s="200" t="s">
        <v>96</v>
      </c>
      <c r="P37" s="200" t="s">
        <v>97</v>
      </c>
      <c r="Q37" s="200" t="s">
        <v>109</v>
      </c>
      <c r="R37" s="200" t="s">
        <v>106</v>
      </c>
      <c r="S37" s="200" t="s">
        <v>65</v>
      </c>
      <c r="T37" s="200" t="s">
        <v>199</v>
      </c>
      <c r="U37" s="200" t="s">
        <v>26</v>
      </c>
      <c r="V37" s="200" t="s">
        <v>26</v>
      </c>
      <c r="W37" s="201" t="s">
        <v>26</v>
      </c>
      <c r="X37" s="200">
        <v>0</v>
      </c>
      <c r="Y37" s="200" t="s">
        <v>26</v>
      </c>
      <c r="Z37" s="121"/>
      <c r="AA37" s="79">
        <f>'landmarks data'!AR37</f>
        <v>0</v>
      </c>
      <c r="AB37" s="78">
        <f>'landmarks data'!AS37</f>
        <v>93</v>
      </c>
      <c r="AC37" s="78">
        <f>'landmarks data'!AT37</f>
        <v>19</v>
      </c>
      <c r="AD37" s="78">
        <f>'landmarks data'!AU37</f>
        <v>30</v>
      </c>
      <c r="AE37" s="78">
        <f>'landmarks data'!AV37</f>
        <v>54</v>
      </c>
      <c r="AF37" s="78">
        <f>'landmarks data'!AW37</f>
        <v>72</v>
      </c>
      <c r="AG37" s="78">
        <f>'landmarks data'!AX37</f>
        <v>62</v>
      </c>
      <c r="AH37" s="78">
        <f>'landmarks data'!AY37</f>
        <v>81</v>
      </c>
      <c r="AI37" s="78">
        <f>'landmarks data'!AZ37</f>
        <v>67</v>
      </c>
      <c r="AJ37" s="78">
        <f>'landmarks data'!BA37</f>
        <v>71</v>
      </c>
      <c r="AK37" s="78">
        <f>'landmarks data'!BB37</f>
        <v>55</v>
      </c>
      <c r="AL37" s="78">
        <f>'landmarks data'!BC37</f>
        <v>57</v>
      </c>
      <c r="AM37" s="78">
        <f>'landmarks data'!BD37</f>
        <v>78</v>
      </c>
      <c r="AN37" s="78">
        <f>'landmarks data'!BE37</f>
        <v>71</v>
      </c>
      <c r="AO37" s="78">
        <f>'landmarks data'!BF37</f>
        <v>43</v>
      </c>
      <c r="AP37" s="78">
        <f>'landmarks data'!BG37</f>
        <v>34</v>
      </c>
      <c r="AQ37" s="78">
        <f>'landmarks data'!BH37</f>
        <v>44</v>
      </c>
      <c r="AR37" s="78">
        <f>'landmarks data'!BI37</f>
        <v>29</v>
      </c>
      <c r="AS37" s="78">
        <f>'landmarks data'!BJ37</f>
        <v>29</v>
      </c>
      <c r="AT37" s="78">
        <f>'landmarks data'!BK37</f>
        <v>43</v>
      </c>
      <c r="AU37" s="78">
        <f>'landmarks data'!BL37</f>
        <v>0</v>
      </c>
      <c r="AV37" s="78">
        <f>'landmarks data'!BM37</f>
        <v>-11</v>
      </c>
      <c r="AW37" s="78">
        <f>'landmarks data'!BN37</f>
        <v>-1</v>
      </c>
      <c r="AX37" s="78">
        <f>'landmarks data'!BO37</f>
        <v>-16</v>
      </c>
      <c r="AY37" s="78">
        <f>'landmarks data'!BP37</f>
        <v>-21</v>
      </c>
      <c r="AZ37" s="78">
        <f>'landmarks data'!BQ37</f>
        <v>-11</v>
      </c>
      <c r="BA37" s="78">
        <f>'landmarks data'!BR37</f>
        <v>1</v>
      </c>
      <c r="BB37" s="78">
        <f>'landmarks data'!BS37</f>
        <v>59</v>
      </c>
      <c r="BC37" s="78">
        <f>'landmarks data'!BT37</f>
        <v>64</v>
      </c>
      <c r="BD37" s="78">
        <f>'landmarks data'!BU37</f>
        <v>77</v>
      </c>
      <c r="BE37" s="78">
        <f>'landmarks data'!BV37</f>
        <v>65</v>
      </c>
      <c r="BF37" s="78">
        <f>'landmarks data'!BW37</f>
        <v>77</v>
      </c>
      <c r="BG37" s="78">
        <f>'landmarks data'!BX37</f>
        <v>136</v>
      </c>
      <c r="BH37" s="78">
        <f>'landmarks data'!BY37</f>
        <v>151</v>
      </c>
      <c r="BI37" s="78">
        <f>'landmarks data'!BZ37</f>
        <v>151</v>
      </c>
      <c r="BJ37" s="78">
        <f>'landmarks data'!CA37</f>
        <v>138</v>
      </c>
      <c r="BK37" s="78">
        <f>'landmarks data'!CB37</f>
        <v>72</v>
      </c>
      <c r="BL37" s="78">
        <f>'landmarks data'!CC37</f>
        <v>73</v>
      </c>
      <c r="BM37" s="78">
        <f>'landmarks data'!CD37</f>
        <v>56</v>
      </c>
      <c r="BN37" s="80">
        <f>'landmarks data'!CE37</f>
        <v>63</v>
      </c>
      <c r="BO37" s="147" t="str">
        <f t="shared" si="19"/>
        <v>undecidable</v>
      </c>
      <c r="BP37" s="148" t="str">
        <f t="shared" si="20"/>
        <v>3 lower</v>
      </c>
      <c r="BQ37" s="148" t="str">
        <f t="shared" si="21"/>
        <v>undecidable</v>
      </c>
      <c r="BR37" s="148" t="str">
        <f t="shared" si="22"/>
        <v>undecidable</v>
      </c>
      <c r="BS37" s="148" t="str">
        <f t="shared" si="23"/>
        <v>8 higher</v>
      </c>
      <c r="BT37" s="148" t="str">
        <f t="shared" si="24"/>
        <v>8 higher</v>
      </c>
      <c r="BU37" s="148" t="str">
        <f t="shared" si="25"/>
        <v>8 higher</v>
      </c>
      <c r="BV37" s="148" t="str">
        <f t="shared" si="26"/>
        <v>9 higher</v>
      </c>
      <c r="BW37" s="148" t="str">
        <f t="shared" si="27"/>
        <v>horizontally colinear</v>
      </c>
      <c r="BX37" s="148" t="str">
        <f t="shared" si="28"/>
        <v>3 to the left</v>
      </c>
      <c r="BY37" s="148" t="str">
        <f t="shared" si="29"/>
        <v>3 to the left</v>
      </c>
      <c r="BZ37" s="148" t="str">
        <f t="shared" si="30"/>
        <v>5 to the right</v>
      </c>
      <c r="CA37" s="148" t="str">
        <f t="shared" si="31"/>
        <v>vertically colinear</v>
      </c>
      <c r="CB37" s="148" t="str">
        <f t="shared" si="32"/>
        <v>undecidable</v>
      </c>
      <c r="CC37" s="148" t="str">
        <f t="shared" si="33"/>
        <v>undecidable</v>
      </c>
      <c r="CD37" s="148" t="str">
        <f t="shared" si="34"/>
        <v>3 to the left</v>
      </c>
      <c r="CE37" s="148" t="str">
        <f t="shared" si="35"/>
        <v>10 to the righte</v>
      </c>
      <c r="CF37" s="149" t="str">
        <f t="shared" si="36"/>
        <v>5 to the right</v>
      </c>
    </row>
    <row r="38" spans="1:84" ht="12.75">
      <c r="A38" s="4">
        <v>35</v>
      </c>
      <c r="B38" s="4" t="s">
        <v>20</v>
      </c>
      <c r="C38" s="4" t="str">
        <f t="shared" si="18"/>
        <v>POL 106835</v>
      </c>
      <c r="D38" s="200">
        <v>106835</v>
      </c>
      <c r="E38" s="200" t="s">
        <v>26</v>
      </c>
      <c r="F38" s="200" t="s">
        <v>202</v>
      </c>
      <c r="G38" s="200" t="s">
        <v>202</v>
      </c>
      <c r="H38" s="200" t="s">
        <v>23</v>
      </c>
      <c r="I38" s="200" t="s">
        <v>66</v>
      </c>
      <c r="J38" s="200" t="s">
        <v>68</v>
      </c>
      <c r="K38" s="200" t="s">
        <v>73</v>
      </c>
      <c r="L38" s="200" t="s">
        <v>83</v>
      </c>
      <c r="M38" s="200" t="s">
        <v>194</v>
      </c>
      <c r="N38" s="200" t="s">
        <v>195</v>
      </c>
      <c r="O38" s="200" t="s">
        <v>96</v>
      </c>
      <c r="P38" s="200" t="s">
        <v>97</v>
      </c>
      <c r="Q38" s="200" t="s">
        <v>104</v>
      </c>
      <c r="R38" s="200" t="s">
        <v>106</v>
      </c>
      <c r="S38" s="200" t="s">
        <v>65</v>
      </c>
      <c r="T38" s="200" t="s">
        <v>197</v>
      </c>
      <c r="U38" s="200" t="s">
        <v>26</v>
      </c>
      <c r="V38" s="200" t="s">
        <v>26</v>
      </c>
      <c r="W38" s="201" t="s">
        <v>26</v>
      </c>
      <c r="X38" s="200">
        <v>0</v>
      </c>
      <c r="Y38" s="200" t="s">
        <v>26</v>
      </c>
      <c r="Z38" s="121"/>
      <c r="AA38" s="79">
        <f>'landmarks data'!AR38</f>
        <v>0</v>
      </c>
      <c r="AB38" s="78">
        <f>'landmarks data'!AS38</f>
        <v>98</v>
      </c>
      <c r="AC38" s="78">
        <f>'landmarks data'!AT38</f>
        <v>14</v>
      </c>
      <c r="AD38" s="78">
        <f>'landmarks data'!AU38</f>
        <v>35</v>
      </c>
      <c r="AE38" s="78">
        <f>'landmarks data'!AV38</f>
        <v>67</v>
      </c>
      <c r="AF38" s="78">
        <f>'landmarks data'!AW38</f>
        <v>78</v>
      </c>
      <c r="AG38" s="78">
        <f>'landmarks data'!AX38</f>
        <v>62</v>
      </c>
      <c r="AH38" s="78">
        <f>'landmarks data'!AY38</f>
        <v>72</v>
      </c>
      <c r="AI38" s="78">
        <f>'landmarks data'!AZ38</f>
        <v>55</v>
      </c>
      <c r="AJ38" s="78">
        <f>'landmarks data'!BA38</f>
        <v>56</v>
      </c>
      <c r="AK38" s="78">
        <f>'landmarks data'!BB38</f>
        <v>44</v>
      </c>
      <c r="AL38" s="78">
        <f>'landmarks data'!BC38</f>
        <v>45</v>
      </c>
      <c r="AM38" s="78">
        <f>'landmarks data'!BD38</f>
        <v>59</v>
      </c>
      <c r="AN38" s="78">
        <f>'landmarks data'!BE38</f>
        <v>46</v>
      </c>
      <c r="AO38" s="78">
        <f>'landmarks data'!BF38</f>
        <v>23</v>
      </c>
      <c r="AP38" s="78">
        <f>'landmarks data'!BG38</f>
        <v>20</v>
      </c>
      <c r="AQ38" s="78">
        <f>'landmarks data'!BH38</f>
        <v>31</v>
      </c>
      <c r="AR38" s="78">
        <f>'landmarks data'!BI38</f>
        <v>12</v>
      </c>
      <c r="AS38" s="78">
        <f>'landmarks data'!BJ38</f>
        <v>18</v>
      </c>
      <c r="AT38" s="78">
        <f>'landmarks data'!BK38</f>
        <v>31</v>
      </c>
      <c r="AU38" s="78">
        <f>'landmarks data'!BL38</f>
        <v>0</v>
      </c>
      <c r="AV38" s="78">
        <f>'landmarks data'!BM38</f>
        <v>7</v>
      </c>
      <c r="AW38" s="78">
        <f>'landmarks data'!BN38</f>
        <v>0</v>
      </c>
      <c r="AX38" s="78">
        <f>'landmarks data'!BO38</f>
        <v>-10</v>
      </c>
      <c r="AY38" s="78">
        <f>'landmarks data'!BP38</f>
        <v>-9</v>
      </c>
      <c r="AZ38" s="78">
        <f>'landmarks data'!BQ38</f>
        <v>8</v>
      </c>
      <c r="BA38" s="78">
        <f>'landmarks data'!BR38</f>
        <v>11</v>
      </c>
      <c r="BB38" s="78">
        <f>'landmarks data'!BS38</f>
        <v>79</v>
      </c>
      <c r="BC38" s="78">
        <f>'landmarks data'!BT38</f>
        <v>77</v>
      </c>
      <c r="BD38" s="78">
        <f>'landmarks data'!BU38</f>
        <v>97</v>
      </c>
      <c r="BE38" s="78">
        <f>'landmarks data'!BV38</f>
        <v>74</v>
      </c>
      <c r="BF38" s="78">
        <f>'landmarks data'!BW38</f>
        <v>91</v>
      </c>
      <c r="BG38" s="78">
        <f>'landmarks data'!BX38</f>
        <v>141</v>
      </c>
      <c r="BH38" s="78">
        <f>'landmarks data'!BY38</f>
        <v>162</v>
      </c>
      <c r="BI38" s="78">
        <f>'landmarks data'!BZ38</f>
        <v>162</v>
      </c>
      <c r="BJ38" s="78">
        <f>'landmarks data'!CA38</f>
        <v>137</v>
      </c>
      <c r="BK38" s="78">
        <f>'landmarks data'!CB38</f>
        <v>83</v>
      </c>
      <c r="BL38" s="78">
        <f>'landmarks data'!CC38</f>
        <v>79</v>
      </c>
      <c r="BM38" s="78">
        <f>'landmarks data'!CD38</f>
        <v>63</v>
      </c>
      <c r="BN38" s="80">
        <f>'landmarks data'!CE38</f>
        <v>69</v>
      </c>
      <c r="BO38" s="147" t="str">
        <f t="shared" si="19"/>
        <v>3-1 longer</v>
      </c>
      <c r="BP38" s="148" t="str">
        <f t="shared" si="20"/>
        <v>3 higher</v>
      </c>
      <c r="BQ38" s="148" t="str">
        <f t="shared" si="21"/>
        <v>undecidable</v>
      </c>
      <c r="BR38" s="148" t="str">
        <f t="shared" si="22"/>
        <v>8 lower</v>
      </c>
      <c r="BS38" s="148" t="str">
        <f t="shared" si="23"/>
        <v>undecidable</v>
      </c>
      <c r="BT38" s="148" t="str">
        <f t="shared" si="24"/>
        <v>horizontally colinear</v>
      </c>
      <c r="BU38" s="148" t="str">
        <f t="shared" si="25"/>
        <v>8 higher</v>
      </c>
      <c r="BV38" s="148" t="str">
        <f t="shared" si="26"/>
        <v>undecidable</v>
      </c>
      <c r="BW38" s="148" t="str">
        <f t="shared" si="27"/>
        <v>horizontally colinear</v>
      </c>
      <c r="BX38" s="148" t="str">
        <f t="shared" si="28"/>
        <v>undecidable</v>
      </c>
      <c r="BY38" s="148" t="str">
        <f t="shared" si="29"/>
        <v>undecidable</v>
      </c>
      <c r="BZ38" s="148" t="str">
        <f t="shared" si="30"/>
        <v>5 to the left</v>
      </c>
      <c r="CA38" s="148" t="str">
        <f t="shared" si="31"/>
        <v>18 to the left</v>
      </c>
      <c r="CB38" s="148" t="str">
        <f t="shared" si="32"/>
        <v>16 to the right</v>
      </c>
      <c r="CC38" s="148" t="str">
        <f t="shared" si="33"/>
        <v>undecidable</v>
      </c>
      <c r="CD38" s="148" t="str">
        <f t="shared" si="34"/>
        <v>3 to the left</v>
      </c>
      <c r="CE38" s="148" t="str">
        <f t="shared" si="35"/>
        <v>undecidable</v>
      </c>
      <c r="CF38" s="149" t="str">
        <f t="shared" si="36"/>
        <v>5 to the left</v>
      </c>
    </row>
    <row r="39" spans="1:84" ht="12.75">
      <c r="A39" s="4">
        <v>36</v>
      </c>
      <c r="B39" s="4" t="s">
        <v>20</v>
      </c>
      <c r="C39" s="4" t="str">
        <f t="shared" si="18"/>
        <v>POL 106836</v>
      </c>
      <c r="D39" s="200">
        <v>106836</v>
      </c>
      <c r="E39" s="200" t="s">
        <v>26</v>
      </c>
      <c r="F39" s="200" t="s">
        <v>202</v>
      </c>
      <c r="G39" s="200" t="s">
        <v>202</v>
      </c>
      <c r="H39" s="200" t="s">
        <v>23</v>
      </c>
      <c r="I39" s="200" t="s">
        <v>66</v>
      </c>
      <c r="J39" s="200" t="s">
        <v>68</v>
      </c>
      <c r="K39" s="200" t="s">
        <v>74</v>
      </c>
      <c r="L39" s="200" t="s">
        <v>83</v>
      </c>
      <c r="M39" s="200" t="s">
        <v>194</v>
      </c>
      <c r="N39" s="200" t="s">
        <v>195</v>
      </c>
      <c r="O39" s="200" t="s">
        <v>96</v>
      </c>
      <c r="P39" s="200" t="s">
        <v>97</v>
      </c>
      <c r="Q39" s="200" t="s">
        <v>106</v>
      </c>
      <c r="R39" s="200" t="s">
        <v>109</v>
      </c>
      <c r="S39" s="200" t="s">
        <v>65</v>
      </c>
      <c r="T39" s="200" t="s">
        <v>119</v>
      </c>
      <c r="U39" s="200" t="s">
        <v>26</v>
      </c>
      <c r="V39" s="200" t="s">
        <v>26</v>
      </c>
      <c r="W39" s="201" t="s">
        <v>26</v>
      </c>
      <c r="X39" s="200">
        <v>0</v>
      </c>
      <c r="Y39" s="200" t="s">
        <v>26</v>
      </c>
      <c r="Z39" s="121"/>
      <c r="AA39" s="79">
        <f>'landmarks data'!AR39</f>
        <v>0</v>
      </c>
      <c r="AB39" s="78">
        <f>'landmarks data'!AS39</f>
        <v>98</v>
      </c>
      <c r="AC39" s="78">
        <f>'landmarks data'!AT39</f>
        <v>22</v>
      </c>
      <c r="AD39" s="78">
        <f>'landmarks data'!AU39</f>
        <v>38</v>
      </c>
      <c r="AE39" s="78">
        <f>'landmarks data'!AV39</f>
        <v>69</v>
      </c>
      <c r="AF39" s="78">
        <f>'landmarks data'!AW39</f>
        <v>79</v>
      </c>
      <c r="AG39" s="78">
        <f>'landmarks data'!AX39</f>
        <v>66</v>
      </c>
      <c r="AH39" s="78">
        <f>'landmarks data'!AY39</f>
        <v>81</v>
      </c>
      <c r="AI39" s="78">
        <f>'landmarks data'!AZ39</f>
        <v>67</v>
      </c>
      <c r="AJ39" s="78">
        <f>'landmarks data'!BA39</f>
        <v>70</v>
      </c>
      <c r="AK39" s="78">
        <f>'landmarks data'!BB39</f>
        <v>52</v>
      </c>
      <c r="AL39" s="78">
        <f>'landmarks data'!BC39</f>
        <v>52</v>
      </c>
      <c r="AM39" s="78">
        <f>'landmarks data'!BD39</f>
        <v>69</v>
      </c>
      <c r="AN39" s="78">
        <f>'landmarks data'!BE39</f>
        <v>56</v>
      </c>
      <c r="AO39" s="78">
        <f>'landmarks data'!BF39</f>
        <v>44</v>
      </c>
      <c r="AP39" s="78">
        <f>'landmarks data'!BG39</f>
        <v>27</v>
      </c>
      <c r="AQ39" s="78">
        <f>'landmarks data'!BH39</f>
        <v>36</v>
      </c>
      <c r="AR39" s="78">
        <f>'landmarks data'!BI39</f>
        <v>25</v>
      </c>
      <c r="AS39" s="78">
        <f>'landmarks data'!BJ39</f>
        <v>28</v>
      </c>
      <c r="AT39" s="78">
        <f>'landmarks data'!BK39</f>
        <v>35</v>
      </c>
      <c r="AU39" s="78">
        <f>'landmarks data'!BL39</f>
        <v>0</v>
      </c>
      <c r="AV39" s="78">
        <f>'landmarks data'!BM39</f>
        <v>-5</v>
      </c>
      <c r="AW39" s="78">
        <f>'landmarks data'!BN39</f>
        <v>0</v>
      </c>
      <c r="AX39" s="78">
        <f>'landmarks data'!BO39</f>
        <v>-19</v>
      </c>
      <c r="AY39" s="78">
        <f>'landmarks data'!BP39</f>
        <v>-18</v>
      </c>
      <c r="AZ39" s="78">
        <f>'landmarks data'!BQ39</f>
        <v>-5</v>
      </c>
      <c r="BA39" s="78">
        <f>'landmarks data'!BR39</f>
        <v>-2</v>
      </c>
      <c r="BB39" s="78">
        <f>'landmarks data'!BS39</f>
        <v>76</v>
      </c>
      <c r="BC39" s="78">
        <f>'landmarks data'!BT39</f>
        <v>70</v>
      </c>
      <c r="BD39" s="78">
        <f>'landmarks data'!BU39</f>
        <v>94</v>
      </c>
      <c r="BE39" s="78">
        <f>'landmarks data'!BV39</f>
        <v>68</v>
      </c>
      <c r="BF39" s="78">
        <f>'landmarks data'!BW39</f>
        <v>83</v>
      </c>
      <c r="BG39" s="78">
        <f>'landmarks data'!BX39</f>
        <v>132</v>
      </c>
      <c r="BH39" s="78">
        <f>'landmarks data'!BY39</f>
        <v>151</v>
      </c>
      <c r="BI39" s="78">
        <f>'landmarks data'!BZ39</f>
        <v>153</v>
      </c>
      <c r="BJ39" s="78">
        <f>'landmarks data'!CA39</f>
        <v>136</v>
      </c>
      <c r="BK39" s="78">
        <f>'landmarks data'!CB39</f>
        <v>75</v>
      </c>
      <c r="BL39" s="78">
        <f>'landmarks data'!CC39</f>
        <v>70</v>
      </c>
      <c r="BM39" s="78">
        <f>'landmarks data'!CD39</f>
        <v>57</v>
      </c>
      <c r="BN39" s="80">
        <f>'landmarks data'!CE39</f>
        <v>61</v>
      </c>
      <c r="BO39" s="147" t="str">
        <f t="shared" si="19"/>
        <v>undecidable</v>
      </c>
      <c r="BP39" s="148" t="str">
        <f t="shared" si="20"/>
        <v>undecidable</v>
      </c>
      <c r="BQ39" s="148" t="str">
        <f t="shared" si="21"/>
        <v>undecidable</v>
      </c>
      <c r="BR39" s="148" t="str">
        <f t="shared" si="22"/>
        <v>8 lower</v>
      </c>
      <c r="BS39" s="148" t="str">
        <f t="shared" si="23"/>
        <v>undecidable</v>
      </c>
      <c r="BT39" s="148" t="str">
        <f t="shared" si="24"/>
        <v>8 lower</v>
      </c>
      <c r="BU39" s="148" t="str">
        <f t="shared" si="25"/>
        <v>8 higher</v>
      </c>
      <c r="BV39" s="148" t="str">
        <f t="shared" si="26"/>
        <v>horizontally colinear</v>
      </c>
      <c r="BW39" s="148" t="str">
        <f t="shared" si="27"/>
        <v>undecidable</v>
      </c>
      <c r="BX39" s="148" t="str">
        <f t="shared" si="28"/>
        <v>undecidable</v>
      </c>
      <c r="BY39" s="148" t="str">
        <f t="shared" si="29"/>
        <v>3 to the left</v>
      </c>
      <c r="BZ39" s="148" t="str">
        <f t="shared" si="30"/>
        <v>undecidable</v>
      </c>
      <c r="CA39" s="148" t="str">
        <f t="shared" si="31"/>
        <v>undecidable</v>
      </c>
      <c r="CB39" s="148" t="str">
        <f t="shared" si="32"/>
        <v>undecidable</v>
      </c>
      <c r="CC39" s="148" t="str">
        <f t="shared" si="33"/>
        <v>undecidable</v>
      </c>
      <c r="CD39" s="148" t="str">
        <f t="shared" si="34"/>
        <v>undecidable</v>
      </c>
      <c r="CE39" s="148" t="str">
        <f t="shared" si="35"/>
        <v>undecidable</v>
      </c>
      <c r="CF39" s="149" t="str">
        <f t="shared" si="36"/>
        <v>vertically colinear</v>
      </c>
    </row>
    <row r="40" spans="1:84" ht="12.75">
      <c r="A40" s="4">
        <v>37</v>
      </c>
      <c r="B40" s="4" t="s">
        <v>20</v>
      </c>
      <c r="C40" s="4" t="str">
        <f t="shared" si="18"/>
        <v>POL 106837</v>
      </c>
      <c r="D40" s="200">
        <v>106837</v>
      </c>
      <c r="E40" s="200" t="s">
        <v>26</v>
      </c>
      <c r="F40" s="200" t="s">
        <v>202</v>
      </c>
      <c r="G40" s="200" t="s">
        <v>202</v>
      </c>
      <c r="H40" s="200" t="s">
        <v>23</v>
      </c>
      <c r="I40" s="200" t="s">
        <v>66</v>
      </c>
      <c r="J40" s="200" t="s">
        <v>68</v>
      </c>
      <c r="K40" s="200" t="s">
        <v>192</v>
      </c>
      <c r="L40" s="200" t="s">
        <v>83</v>
      </c>
      <c r="M40" s="200" t="s">
        <v>194</v>
      </c>
      <c r="N40" s="200" t="s">
        <v>90</v>
      </c>
      <c r="O40" s="200" t="s">
        <v>96</v>
      </c>
      <c r="P40" s="200" t="s">
        <v>97</v>
      </c>
      <c r="Q40" s="200" t="s">
        <v>109</v>
      </c>
      <c r="R40" s="200" t="s">
        <v>106</v>
      </c>
      <c r="S40" s="200" t="s">
        <v>109</v>
      </c>
      <c r="T40" s="200" t="s">
        <v>200</v>
      </c>
      <c r="U40" s="200" t="s">
        <v>26</v>
      </c>
      <c r="V40" s="200" t="s">
        <v>26</v>
      </c>
      <c r="W40" s="201" t="s">
        <v>26</v>
      </c>
      <c r="X40" s="200">
        <v>0</v>
      </c>
      <c r="Y40" s="200" t="s">
        <v>26</v>
      </c>
      <c r="Z40" s="121"/>
      <c r="AA40" s="79">
        <f>'landmarks data'!AR40</f>
        <v>0</v>
      </c>
      <c r="AB40" s="78">
        <f>'landmarks data'!AS40</f>
        <v>100</v>
      </c>
      <c r="AC40" s="78">
        <f>'landmarks data'!AT40</f>
        <v>16</v>
      </c>
      <c r="AD40" s="78">
        <f>'landmarks data'!AU40</f>
        <v>36</v>
      </c>
      <c r="AE40" s="78">
        <f>'landmarks data'!AV40</f>
        <v>65</v>
      </c>
      <c r="AF40" s="78">
        <f>'landmarks data'!AW40</f>
        <v>76</v>
      </c>
      <c r="AG40" s="78">
        <f>'landmarks data'!AX40</f>
        <v>60</v>
      </c>
      <c r="AH40" s="78">
        <f>'landmarks data'!AY40</f>
        <v>73</v>
      </c>
      <c r="AI40" s="78">
        <f>'landmarks data'!AZ40</f>
        <v>57</v>
      </c>
      <c r="AJ40" s="78">
        <f>'landmarks data'!BA40</f>
        <v>59</v>
      </c>
      <c r="AK40" s="78">
        <f>'landmarks data'!BB40</f>
        <v>46</v>
      </c>
      <c r="AL40" s="78">
        <f>'landmarks data'!BC40</f>
        <v>45</v>
      </c>
      <c r="AM40" s="78">
        <f>'landmarks data'!BD40</f>
        <v>61</v>
      </c>
      <c r="AN40" s="78">
        <f>'landmarks data'!BE40</f>
        <v>49</v>
      </c>
      <c r="AO40" s="78">
        <f>'landmarks data'!BF40</f>
        <v>28</v>
      </c>
      <c r="AP40" s="78">
        <f>'landmarks data'!BG40</f>
        <v>16</v>
      </c>
      <c r="AQ40" s="78">
        <f>'landmarks data'!BH40</f>
        <v>29</v>
      </c>
      <c r="AR40" s="78">
        <f>'landmarks data'!BI40</f>
        <v>13</v>
      </c>
      <c r="AS40" s="78">
        <f>'landmarks data'!BJ40</f>
        <v>20</v>
      </c>
      <c r="AT40" s="78">
        <f>'landmarks data'!BK40</f>
        <v>29</v>
      </c>
      <c r="AU40" s="78">
        <f>'landmarks data'!BL40</f>
        <v>0</v>
      </c>
      <c r="AV40" s="78">
        <f>'landmarks data'!BM40</f>
        <v>5</v>
      </c>
      <c r="AW40" s="78">
        <f>'landmarks data'!BN40</f>
        <v>1</v>
      </c>
      <c r="AX40" s="78">
        <f>'landmarks data'!BO40</f>
        <v>-13</v>
      </c>
      <c r="AY40" s="78">
        <f>'landmarks data'!BP40</f>
        <v>-7</v>
      </c>
      <c r="AZ40" s="78">
        <f>'landmarks data'!BQ40</f>
        <v>5</v>
      </c>
      <c r="BA40" s="78">
        <f>'landmarks data'!BR40</f>
        <v>11</v>
      </c>
      <c r="BB40" s="78">
        <f>'landmarks data'!BS40</f>
        <v>82</v>
      </c>
      <c r="BC40" s="78">
        <f>'landmarks data'!BT40</f>
        <v>81</v>
      </c>
      <c r="BD40" s="78">
        <f>'landmarks data'!BU40</f>
        <v>98</v>
      </c>
      <c r="BE40" s="78">
        <f>'landmarks data'!BV40</f>
        <v>80</v>
      </c>
      <c r="BF40" s="78">
        <f>'landmarks data'!BW40</f>
        <v>94</v>
      </c>
      <c r="BG40" s="78">
        <f>'landmarks data'!BX40</f>
        <v>142</v>
      </c>
      <c r="BH40" s="78">
        <f>'landmarks data'!BY40</f>
        <v>163</v>
      </c>
      <c r="BI40" s="78">
        <f>'landmarks data'!BZ40</f>
        <v>166</v>
      </c>
      <c r="BJ40" s="78">
        <f>'landmarks data'!CA40</f>
        <v>146</v>
      </c>
      <c r="BK40" s="78">
        <f>'landmarks data'!CB40</f>
        <v>86</v>
      </c>
      <c r="BL40" s="78">
        <f>'landmarks data'!CC40</f>
        <v>84</v>
      </c>
      <c r="BM40" s="78">
        <f>'landmarks data'!CD40</f>
        <v>67</v>
      </c>
      <c r="BN40" s="80">
        <f>'landmarks data'!CE40</f>
        <v>68</v>
      </c>
      <c r="BO40" s="147" t="str">
        <f t="shared" si="19"/>
        <v>3-1 longer</v>
      </c>
      <c r="BP40" s="148" t="str">
        <f t="shared" si="20"/>
        <v>undecidable</v>
      </c>
      <c r="BQ40" s="148" t="str">
        <f t="shared" si="21"/>
        <v>4 higher</v>
      </c>
      <c r="BR40" s="148" t="str">
        <f t="shared" si="22"/>
        <v>8 lower</v>
      </c>
      <c r="BS40" s="148" t="str">
        <f t="shared" si="23"/>
        <v>undecidable</v>
      </c>
      <c r="BT40" s="148" t="str">
        <f t="shared" si="24"/>
        <v>undecidable</v>
      </c>
      <c r="BU40" s="148" t="str">
        <f t="shared" si="25"/>
        <v>8 higher</v>
      </c>
      <c r="BV40" s="148" t="str">
        <f t="shared" si="26"/>
        <v>undecidable</v>
      </c>
      <c r="BW40" s="148" t="str">
        <f t="shared" si="27"/>
        <v>undecidable</v>
      </c>
      <c r="BX40" s="148" t="str">
        <f t="shared" si="28"/>
        <v>undecidable</v>
      </c>
      <c r="BY40" s="148" t="str">
        <f t="shared" si="29"/>
        <v>undecidable</v>
      </c>
      <c r="BZ40" s="148" t="str">
        <f t="shared" si="30"/>
        <v>5 to the left</v>
      </c>
      <c r="CA40" s="148" t="str">
        <f t="shared" si="31"/>
        <v>18 to the left</v>
      </c>
      <c r="CB40" s="148" t="str">
        <f t="shared" si="32"/>
        <v>undecidable</v>
      </c>
      <c r="CC40" s="148" t="str">
        <f t="shared" si="33"/>
        <v>undecidable</v>
      </c>
      <c r="CD40" s="148" t="str">
        <f t="shared" si="34"/>
        <v>vertically colinear</v>
      </c>
      <c r="CE40" s="148" t="str">
        <f t="shared" si="35"/>
        <v>undecidable</v>
      </c>
      <c r="CF40" s="149" t="str">
        <f t="shared" si="36"/>
        <v>undecidable</v>
      </c>
    </row>
    <row r="41" spans="1:84" ht="12.75">
      <c r="A41" s="4">
        <v>38</v>
      </c>
      <c r="B41" s="4" t="s">
        <v>20</v>
      </c>
      <c r="C41" s="4" t="str">
        <f t="shared" si="18"/>
        <v>POL 106838</v>
      </c>
      <c r="D41" s="200">
        <v>106838</v>
      </c>
      <c r="E41" s="200" t="s">
        <v>26</v>
      </c>
      <c r="F41" s="200" t="s">
        <v>202</v>
      </c>
      <c r="G41" s="200" t="s">
        <v>202</v>
      </c>
      <c r="H41" s="200" t="s">
        <v>23</v>
      </c>
      <c r="I41" s="200" t="s">
        <v>66</v>
      </c>
      <c r="J41" s="200" t="s">
        <v>68</v>
      </c>
      <c r="K41" s="200" t="s">
        <v>74</v>
      </c>
      <c r="L41" s="200" t="s">
        <v>83</v>
      </c>
      <c r="M41" s="200" t="s">
        <v>194</v>
      </c>
      <c r="N41" s="200" t="s">
        <v>66</v>
      </c>
      <c r="O41" s="200" t="s">
        <v>96</v>
      </c>
      <c r="P41" s="200" t="s">
        <v>97</v>
      </c>
      <c r="Q41" s="200" t="s">
        <v>106</v>
      </c>
      <c r="R41" s="200" t="s">
        <v>109</v>
      </c>
      <c r="S41" s="200" t="s">
        <v>109</v>
      </c>
      <c r="T41" s="200" t="s">
        <v>119</v>
      </c>
      <c r="U41" s="200" t="s">
        <v>26</v>
      </c>
      <c r="V41" s="200" t="s">
        <v>26</v>
      </c>
      <c r="W41" s="201" t="s">
        <v>26</v>
      </c>
      <c r="X41" s="200">
        <v>0</v>
      </c>
      <c r="Y41" s="200" t="s">
        <v>26</v>
      </c>
      <c r="Z41" s="121"/>
      <c r="AA41" s="79">
        <f>'landmarks data'!AR41</f>
        <v>0</v>
      </c>
      <c r="AB41" s="78">
        <f>'landmarks data'!AS41</f>
        <v>104</v>
      </c>
      <c r="AC41" s="78">
        <f>'landmarks data'!AT41</f>
        <v>21</v>
      </c>
      <c r="AD41" s="78">
        <f>'landmarks data'!AU41</f>
        <v>35</v>
      </c>
      <c r="AE41" s="78">
        <f>'landmarks data'!AV41</f>
        <v>63</v>
      </c>
      <c r="AF41" s="78">
        <f>'landmarks data'!AW41</f>
        <v>74</v>
      </c>
      <c r="AG41" s="78">
        <f>'landmarks data'!AX41</f>
        <v>62</v>
      </c>
      <c r="AH41" s="78">
        <f>'landmarks data'!AY41</f>
        <v>79</v>
      </c>
      <c r="AI41" s="78">
        <f>'landmarks data'!AZ41</f>
        <v>65</v>
      </c>
      <c r="AJ41" s="78">
        <f>'landmarks data'!BA41</f>
        <v>68</v>
      </c>
      <c r="AK41" s="78">
        <f>'landmarks data'!BB41</f>
        <v>50</v>
      </c>
      <c r="AL41" s="78">
        <f>'landmarks data'!BC41</f>
        <v>51</v>
      </c>
      <c r="AM41" s="78">
        <f>'landmarks data'!BD41</f>
        <v>66</v>
      </c>
      <c r="AN41" s="78">
        <f>'landmarks data'!BE41</f>
        <v>57</v>
      </c>
      <c r="AO41" s="78">
        <f>'landmarks data'!BF41</f>
        <v>39</v>
      </c>
      <c r="AP41" s="78">
        <f>'landmarks data'!BG41</f>
        <v>28</v>
      </c>
      <c r="AQ41" s="78">
        <f>'landmarks data'!BH41</f>
        <v>39</v>
      </c>
      <c r="AR41" s="78">
        <f>'landmarks data'!BI41</f>
        <v>25</v>
      </c>
      <c r="AS41" s="78">
        <f>'landmarks data'!BJ41</f>
        <v>26</v>
      </c>
      <c r="AT41" s="78">
        <f>'landmarks data'!BK41</f>
        <v>37</v>
      </c>
      <c r="AU41" s="78">
        <f>'landmarks data'!BL41</f>
        <v>0</v>
      </c>
      <c r="AV41" s="78">
        <f>'landmarks data'!BM41</f>
        <v>-12</v>
      </c>
      <c r="AW41" s="78">
        <f>'landmarks data'!BN41</f>
        <v>-1</v>
      </c>
      <c r="AX41" s="78">
        <f>'landmarks data'!BO41</f>
        <v>-21</v>
      </c>
      <c r="AY41" s="78">
        <f>'landmarks data'!BP41</f>
        <v>-21</v>
      </c>
      <c r="AZ41" s="78">
        <f>'landmarks data'!BQ41</f>
        <v>-11</v>
      </c>
      <c r="BA41" s="78">
        <f>'landmarks data'!BR41</f>
        <v>1</v>
      </c>
      <c r="BB41" s="78">
        <f>'landmarks data'!BS41</f>
        <v>64</v>
      </c>
      <c r="BC41" s="78">
        <f>'landmarks data'!BT41</f>
        <v>67</v>
      </c>
      <c r="BD41" s="78">
        <f>'landmarks data'!BU41</f>
        <v>86</v>
      </c>
      <c r="BE41" s="78">
        <f>'landmarks data'!BV41</f>
        <v>64</v>
      </c>
      <c r="BF41" s="78">
        <f>'landmarks data'!BW41</f>
        <v>80</v>
      </c>
      <c r="BG41" s="78">
        <f>'landmarks data'!BX41</f>
        <v>135</v>
      </c>
      <c r="BH41" s="78">
        <f>'landmarks data'!BY41</f>
        <v>156</v>
      </c>
      <c r="BI41" s="78">
        <f>'landmarks data'!BZ41</f>
        <v>154</v>
      </c>
      <c r="BJ41" s="78">
        <f>'landmarks data'!CA41</f>
        <v>136</v>
      </c>
      <c r="BK41" s="78">
        <f>'landmarks data'!CB41</f>
        <v>78</v>
      </c>
      <c r="BL41" s="78">
        <f>'landmarks data'!CC41</f>
        <v>77</v>
      </c>
      <c r="BM41" s="78">
        <f>'landmarks data'!CD41</f>
        <v>59</v>
      </c>
      <c r="BN41" s="80">
        <f>'landmarks data'!CE41</f>
        <v>62</v>
      </c>
      <c r="BO41" s="147" t="str">
        <f t="shared" si="19"/>
        <v>3-1 longer</v>
      </c>
      <c r="BP41" s="148" t="str">
        <f t="shared" si="20"/>
        <v>3 lower</v>
      </c>
      <c r="BQ41" s="148" t="str">
        <f t="shared" si="21"/>
        <v>horizontally colinear</v>
      </c>
      <c r="BR41" s="148" t="str">
        <f t="shared" si="22"/>
        <v>undecidable</v>
      </c>
      <c r="BS41" s="148" t="str">
        <f t="shared" si="23"/>
        <v>8 higher</v>
      </c>
      <c r="BT41" s="148" t="str">
        <f t="shared" si="24"/>
        <v>8 higher</v>
      </c>
      <c r="BU41" s="148" t="str">
        <f t="shared" si="25"/>
        <v>8 higher</v>
      </c>
      <c r="BV41" s="148" t="str">
        <f t="shared" si="26"/>
        <v>9 higher</v>
      </c>
      <c r="BW41" s="148" t="str">
        <f t="shared" si="27"/>
        <v>undecidable</v>
      </c>
      <c r="BX41" s="148" t="str">
        <f t="shared" si="28"/>
        <v>undecidable</v>
      </c>
      <c r="BY41" s="148" t="str">
        <f t="shared" si="29"/>
        <v>undecidable</v>
      </c>
      <c r="BZ41" s="148" t="str">
        <f t="shared" si="30"/>
        <v>undecidable</v>
      </c>
      <c r="CA41" s="148" t="str">
        <f t="shared" si="31"/>
        <v>undecidable</v>
      </c>
      <c r="CB41" s="148" t="str">
        <f t="shared" si="32"/>
        <v>undecidable</v>
      </c>
      <c r="CC41" s="148" t="str">
        <f t="shared" si="33"/>
        <v>undecidable</v>
      </c>
      <c r="CD41" s="148" t="str">
        <f t="shared" si="34"/>
        <v>3 to the left</v>
      </c>
      <c r="CE41" s="148" t="str">
        <f t="shared" si="35"/>
        <v>undecidable</v>
      </c>
      <c r="CF41" s="149" t="str">
        <f t="shared" si="36"/>
        <v>undecidable</v>
      </c>
    </row>
    <row r="42" spans="1:84" ht="12.75">
      <c r="A42" s="4">
        <v>39</v>
      </c>
      <c r="B42" s="4" t="s">
        <v>20</v>
      </c>
      <c r="C42" s="4" t="str">
        <f t="shared" si="18"/>
        <v>POL 106839</v>
      </c>
      <c r="D42" s="200">
        <v>106839</v>
      </c>
      <c r="E42" s="200" t="s">
        <v>26</v>
      </c>
      <c r="F42" s="200" t="s">
        <v>202</v>
      </c>
      <c r="G42" s="200" t="s">
        <v>202</v>
      </c>
      <c r="H42" s="200" t="s">
        <v>25</v>
      </c>
      <c r="I42" s="200" t="s">
        <v>66</v>
      </c>
      <c r="J42" s="200" t="s">
        <v>68</v>
      </c>
      <c r="K42" s="200" t="s">
        <v>73</v>
      </c>
      <c r="L42" s="200" t="s">
        <v>83</v>
      </c>
      <c r="M42" s="200" t="s">
        <v>194</v>
      </c>
      <c r="N42" s="200" t="s">
        <v>90</v>
      </c>
      <c r="O42" s="200" t="s">
        <v>96</v>
      </c>
      <c r="P42" s="200" t="s">
        <v>97</v>
      </c>
      <c r="Q42" s="200" t="s">
        <v>104</v>
      </c>
      <c r="R42" s="200" t="s">
        <v>109</v>
      </c>
      <c r="S42" s="200" t="s">
        <v>65</v>
      </c>
      <c r="T42" s="200" t="s">
        <v>119</v>
      </c>
      <c r="U42" s="200" t="s">
        <v>26</v>
      </c>
      <c r="V42" s="200" t="s">
        <v>26</v>
      </c>
      <c r="W42" s="201" t="s">
        <v>26</v>
      </c>
      <c r="X42" s="200">
        <v>0</v>
      </c>
      <c r="Y42" s="200" t="s">
        <v>26</v>
      </c>
      <c r="Z42" s="121"/>
      <c r="AA42" s="79">
        <f>'landmarks data'!AR42</f>
        <v>0</v>
      </c>
      <c r="AB42" s="78">
        <f>'landmarks data'!AS42</f>
        <v>105</v>
      </c>
      <c r="AC42" s="78">
        <f>'landmarks data'!AT42</f>
        <v>28</v>
      </c>
      <c r="AD42" s="78">
        <f>'landmarks data'!AU42</f>
        <v>48</v>
      </c>
      <c r="AE42" s="78">
        <f>'landmarks data'!AV42</f>
        <v>78</v>
      </c>
      <c r="AF42" s="78">
        <f>'landmarks data'!AW42</f>
        <v>90</v>
      </c>
      <c r="AG42" s="78">
        <f>'landmarks data'!AX42</f>
        <v>77</v>
      </c>
      <c r="AH42" s="78">
        <f>'landmarks data'!AY42</f>
        <v>81</v>
      </c>
      <c r="AI42" s="78">
        <f>'landmarks data'!AZ42</f>
        <v>70</v>
      </c>
      <c r="AJ42" s="78">
        <f>'landmarks data'!BA42</f>
        <v>73</v>
      </c>
      <c r="AK42" s="78">
        <f>'landmarks data'!BB42</f>
        <v>58</v>
      </c>
      <c r="AL42" s="78">
        <f>'landmarks data'!BC42</f>
        <v>60</v>
      </c>
      <c r="AM42" s="78">
        <f>'landmarks data'!BD42</f>
        <v>74</v>
      </c>
      <c r="AN42" s="78">
        <f>'landmarks data'!BE42</f>
        <v>55</v>
      </c>
      <c r="AO42" s="78">
        <f>'landmarks data'!BF42</f>
        <v>40</v>
      </c>
      <c r="AP42" s="78">
        <f>'landmarks data'!BG42</f>
        <v>33</v>
      </c>
      <c r="AQ42" s="78">
        <f>'landmarks data'!BH42</f>
        <v>44</v>
      </c>
      <c r="AR42" s="78">
        <f>'landmarks data'!BI42</f>
        <v>27</v>
      </c>
      <c r="AS42" s="78">
        <f>'landmarks data'!BJ42</f>
        <v>31</v>
      </c>
      <c r="AT42" s="78">
        <f>'landmarks data'!BK42</f>
        <v>44</v>
      </c>
      <c r="AU42" s="78">
        <f>'landmarks data'!BL42</f>
        <v>0</v>
      </c>
      <c r="AV42" s="78">
        <f>'landmarks data'!BM42</f>
        <v>4</v>
      </c>
      <c r="AW42" s="78">
        <f>'landmarks data'!BN42</f>
        <v>0</v>
      </c>
      <c r="AX42" s="78">
        <f>'landmarks data'!BO42</f>
        <v>-5</v>
      </c>
      <c r="AY42" s="78">
        <f>'landmarks data'!BP42</f>
        <v>-5</v>
      </c>
      <c r="AZ42" s="78">
        <f>'landmarks data'!BQ42</f>
        <v>4</v>
      </c>
      <c r="BA42" s="78">
        <f>'landmarks data'!BR42</f>
        <v>16</v>
      </c>
      <c r="BB42" s="78">
        <f>'landmarks data'!BS42</f>
        <v>88</v>
      </c>
      <c r="BC42" s="78">
        <f>'landmarks data'!BT42</f>
        <v>86</v>
      </c>
      <c r="BD42" s="78">
        <f>'landmarks data'!BU42</f>
        <v>104</v>
      </c>
      <c r="BE42" s="78">
        <f>'landmarks data'!BV42</f>
        <v>81</v>
      </c>
      <c r="BF42" s="78">
        <f>'landmarks data'!BW42</f>
        <v>100</v>
      </c>
      <c r="BG42" s="78">
        <f>'landmarks data'!BX42</f>
        <v>145</v>
      </c>
      <c r="BH42" s="78">
        <f>'landmarks data'!BY42</f>
        <v>165</v>
      </c>
      <c r="BI42" s="78">
        <f>'landmarks data'!BZ42</f>
        <v>163</v>
      </c>
      <c r="BJ42" s="78">
        <f>'landmarks data'!CA42</f>
        <v>146</v>
      </c>
      <c r="BK42" s="78">
        <f>'landmarks data'!CB42</f>
        <v>85</v>
      </c>
      <c r="BL42" s="78">
        <f>'landmarks data'!CC42</f>
        <v>81</v>
      </c>
      <c r="BM42" s="78">
        <f>'landmarks data'!CD42</f>
        <v>65</v>
      </c>
      <c r="BN42" s="80">
        <f>'landmarks data'!CE42</f>
        <v>72</v>
      </c>
      <c r="BO42" s="147" t="str">
        <f t="shared" si="19"/>
        <v>3-1 shorter</v>
      </c>
      <c r="BP42" s="148" t="str">
        <f t="shared" si="20"/>
        <v>undecidable</v>
      </c>
      <c r="BQ42" s="148" t="str">
        <f t="shared" si="21"/>
        <v>horizontally colinear</v>
      </c>
      <c r="BR42" s="148" t="str">
        <f t="shared" si="22"/>
        <v>8 lower</v>
      </c>
      <c r="BS42" s="148" t="str">
        <f t="shared" si="23"/>
        <v>undecidable</v>
      </c>
      <c r="BT42" s="148" t="str">
        <f t="shared" si="24"/>
        <v>8 lower</v>
      </c>
      <c r="BU42" s="148" t="str">
        <f t="shared" si="25"/>
        <v>8 higher</v>
      </c>
      <c r="BV42" s="148" t="str">
        <f t="shared" si="26"/>
        <v>undecidable</v>
      </c>
      <c r="BW42" s="148" t="str">
        <f t="shared" si="27"/>
        <v>undecidable</v>
      </c>
      <c r="BX42" s="148" t="str">
        <f t="shared" si="28"/>
        <v>undecidable</v>
      </c>
      <c r="BY42" s="148" t="str">
        <f t="shared" si="29"/>
        <v>undecidable</v>
      </c>
      <c r="BZ42" s="148" t="str">
        <f t="shared" si="30"/>
        <v>undecidable</v>
      </c>
      <c r="CA42" s="148" t="str">
        <f t="shared" si="31"/>
        <v>undecidable</v>
      </c>
      <c r="CB42" s="148" t="str">
        <f t="shared" si="32"/>
        <v>16 to the right</v>
      </c>
      <c r="CC42" s="148" t="str">
        <f t="shared" si="33"/>
        <v>undecidable</v>
      </c>
      <c r="CD42" s="148" t="str">
        <f t="shared" si="34"/>
        <v>undecidable</v>
      </c>
      <c r="CE42" s="148" t="str">
        <f t="shared" si="35"/>
        <v>undecidable</v>
      </c>
      <c r="CF42" s="149" t="str">
        <f t="shared" si="36"/>
        <v>undecidable</v>
      </c>
    </row>
    <row r="43" spans="1:84" ht="12.75">
      <c r="A43" s="4">
        <v>40</v>
      </c>
      <c r="B43" s="4" t="s">
        <v>20</v>
      </c>
      <c r="C43" s="4" t="str">
        <f t="shared" si="18"/>
        <v>POL 106840</v>
      </c>
      <c r="D43" s="200">
        <v>106840</v>
      </c>
      <c r="E43" s="200" t="s">
        <v>26</v>
      </c>
      <c r="F43" s="200" t="s">
        <v>202</v>
      </c>
      <c r="G43" s="200" t="s">
        <v>202</v>
      </c>
      <c r="H43" s="200" t="s">
        <v>23</v>
      </c>
      <c r="I43" s="200" t="s">
        <v>66</v>
      </c>
      <c r="J43" s="200" t="s">
        <v>68</v>
      </c>
      <c r="K43" s="200" t="s">
        <v>73</v>
      </c>
      <c r="L43" s="200" t="s">
        <v>83</v>
      </c>
      <c r="M43" s="200" t="s">
        <v>194</v>
      </c>
      <c r="N43" s="200" t="s">
        <v>90</v>
      </c>
      <c r="O43" s="200" t="s">
        <v>96</v>
      </c>
      <c r="P43" s="200" t="s">
        <v>97</v>
      </c>
      <c r="Q43" s="200" t="s">
        <v>106</v>
      </c>
      <c r="R43" s="200" t="s">
        <v>109</v>
      </c>
      <c r="S43" s="200" t="s">
        <v>109</v>
      </c>
      <c r="T43" s="200" t="s">
        <v>119</v>
      </c>
      <c r="U43" s="200" t="s">
        <v>26</v>
      </c>
      <c r="V43" s="200" t="s">
        <v>26</v>
      </c>
      <c r="W43" s="201" t="s">
        <v>26</v>
      </c>
      <c r="X43" s="200">
        <v>0</v>
      </c>
      <c r="Y43" s="200" t="s">
        <v>26</v>
      </c>
      <c r="Z43" s="121"/>
      <c r="AA43" s="79">
        <f>'landmarks data'!AR43</f>
        <v>0</v>
      </c>
      <c r="AB43" s="78">
        <f>'landmarks data'!AS43</f>
        <v>110</v>
      </c>
      <c r="AC43" s="78">
        <f>'landmarks data'!AT43</f>
        <v>54</v>
      </c>
      <c r="AD43" s="78">
        <f>'landmarks data'!AU43</f>
        <v>67</v>
      </c>
      <c r="AE43" s="78">
        <f>'landmarks data'!AV43</f>
        <v>100</v>
      </c>
      <c r="AF43" s="78">
        <f>'landmarks data'!AW43</f>
        <v>110</v>
      </c>
      <c r="AG43" s="78">
        <f>'landmarks data'!AX43</f>
        <v>95</v>
      </c>
      <c r="AH43" s="78">
        <f>'landmarks data'!AY43</f>
        <v>109</v>
      </c>
      <c r="AI43" s="78">
        <f>'landmarks data'!AZ43</f>
        <v>96</v>
      </c>
      <c r="AJ43" s="78">
        <f>'landmarks data'!BA43</f>
        <v>99</v>
      </c>
      <c r="AK43" s="78">
        <f>'landmarks data'!BB43</f>
        <v>81</v>
      </c>
      <c r="AL43" s="78">
        <f>'landmarks data'!BC43</f>
        <v>82</v>
      </c>
      <c r="AM43" s="78">
        <f>'landmarks data'!BD43</f>
        <v>99</v>
      </c>
      <c r="AN43" s="78">
        <f>'landmarks data'!BE43</f>
        <v>88</v>
      </c>
      <c r="AO43" s="78">
        <f>'landmarks data'!BF43</f>
        <v>66</v>
      </c>
      <c r="AP43" s="78">
        <f>'landmarks data'!BG43</f>
        <v>59</v>
      </c>
      <c r="AQ43" s="78">
        <f>'landmarks data'!BH43</f>
        <v>70</v>
      </c>
      <c r="AR43" s="78">
        <f>'landmarks data'!BI43</f>
        <v>56</v>
      </c>
      <c r="AS43" s="78">
        <f>'landmarks data'!BJ43</f>
        <v>58</v>
      </c>
      <c r="AT43" s="78">
        <f>'landmarks data'!BK43</f>
        <v>68</v>
      </c>
      <c r="AU43" s="78">
        <f>'landmarks data'!BL43</f>
        <v>0</v>
      </c>
      <c r="AV43" s="78">
        <f>'landmarks data'!BM43</f>
        <v>-1</v>
      </c>
      <c r="AW43" s="78">
        <f>'landmarks data'!BN43</f>
        <v>-1</v>
      </c>
      <c r="AX43" s="78">
        <f>'landmarks data'!BO43</f>
        <v>-12</v>
      </c>
      <c r="AY43" s="78">
        <f>'landmarks data'!BP43</f>
        <v>-18</v>
      </c>
      <c r="AZ43" s="78">
        <f>'landmarks data'!BQ43</f>
        <v>-1</v>
      </c>
      <c r="BA43" s="78">
        <f>'landmarks data'!BR43</f>
        <v>6</v>
      </c>
      <c r="BB43" s="78">
        <f>'landmarks data'!BS43</f>
        <v>76</v>
      </c>
      <c r="BC43" s="78">
        <f>'landmarks data'!BT43</f>
        <v>75</v>
      </c>
      <c r="BD43" s="78">
        <f>'landmarks data'!BU43</f>
        <v>91</v>
      </c>
      <c r="BE43" s="78">
        <f>'landmarks data'!BV43</f>
        <v>73</v>
      </c>
      <c r="BF43" s="78">
        <f>'landmarks data'!BW43</f>
        <v>89</v>
      </c>
      <c r="BG43" s="78">
        <f>'landmarks data'!BX43</f>
        <v>146</v>
      </c>
      <c r="BH43" s="78">
        <f>'landmarks data'!BY43</f>
        <v>159</v>
      </c>
      <c r="BI43" s="78">
        <f>'landmarks data'!BZ43</f>
        <v>163</v>
      </c>
      <c r="BJ43" s="78">
        <f>'landmarks data'!CA43</f>
        <v>153</v>
      </c>
      <c r="BK43" s="78">
        <f>'landmarks data'!CB43</f>
        <v>85</v>
      </c>
      <c r="BL43" s="78">
        <f>'landmarks data'!CC43</f>
        <v>80</v>
      </c>
      <c r="BM43" s="78">
        <f>'landmarks data'!CD43</f>
        <v>66</v>
      </c>
      <c r="BN43" s="80">
        <f>'landmarks data'!CE43</f>
        <v>71</v>
      </c>
      <c r="BO43" s="147" t="str">
        <f t="shared" si="19"/>
        <v>3-1 shorter</v>
      </c>
      <c r="BP43" s="148" t="str">
        <f t="shared" si="20"/>
        <v>horizontally colinear</v>
      </c>
      <c r="BQ43" s="148" t="str">
        <f t="shared" si="21"/>
        <v>4 lower</v>
      </c>
      <c r="BR43" s="148" t="str">
        <f t="shared" si="22"/>
        <v>undecidable</v>
      </c>
      <c r="BS43" s="148" t="str">
        <f t="shared" si="23"/>
        <v>8 higher</v>
      </c>
      <c r="BT43" s="148" t="str">
        <f t="shared" si="24"/>
        <v>undecidable</v>
      </c>
      <c r="BU43" s="148" t="str">
        <f t="shared" si="25"/>
        <v>8 higher</v>
      </c>
      <c r="BV43" s="148" t="str">
        <f t="shared" si="26"/>
        <v>undecidable</v>
      </c>
      <c r="BW43" s="148" t="str">
        <f t="shared" si="27"/>
        <v>undecidable</v>
      </c>
      <c r="BX43" s="148" t="str">
        <f t="shared" si="28"/>
        <v>undecidable</v>
      </c>
      <c r="BY43" s="148" t="str">
        <f t="shared" si="29"/>
        <v>undecidable</v>
      </c>
      <c r="BZ43" s="148" t="str">
        <f t="shared" si="30"/>
        <v>undecidable</v>
      </c>
      <c r="CA43" s="148" t="str">
        <f t="shared" si="31"/>
        <v>undecidable</v>
      </c>
      <c r="CB43" s="148" t="str">
        <f t="shared" si="32"/>
        <v>undecidable</v>
      </c>
      <c r="CC43" s="148" t="str">
        <f t="shared" si="33"/>
        <v>undecidable</v>
      </c>
      <c r="CD43" s="148" t="str">
        <f t="shared" si="34"/>
        <v>undecidable</v>
      </c>
      <c r="CE43" s="148" t="str">
        <f t="shared" si="35"/>
        <v>vertically colinear</v>
      </c>
      <c r="CF43" s="149" t="str">
        <f t="shared" si="36"/>
        <v>undecidable</v>
      </c>
    </row>
    <row r="44" spans="1:84" ht="12.75">
      <c r="A44" s="4">
        <v>41</v>
      </c>
      <c r="B44" s="4" t="s">
        <v>20</v>
      </c>
      <c r="C44" s="4" t="str">
        <f t="shared" si="18"/>
        <v>POL 106841</v>
      </c>
      <c r="D44" s="200">
        <v>106841</v>
      </c>
      <c r="E44" s="200" t="s">
        <v>26</v>
      </c>
      <c r="F44" s="200" t="s">
        <v>202</v>
      </c>
      <c r="G44" s="200" t="s">
        <v>202</v>
      </c>
      <c r="H44" s="200" t="s">
        <v>23</v>
      </c>
      <c r="I44" s="200" t="s">
        <v>66</v>
      </c>
      <c r="J44" s="200" t="s">
        <v>68</v>
      </c>
      <c r="K44" s="200" t="s">
        <v>73</v>
      </c>
      <c r="L44" s="200" t="s">
        <v>83</v>
      </c>
      <c r="M44" s="200" t="s">
        <v>194</v>
      </c>
      <c r="N44" s="200" t="s">
        <v>66</v>
      </c>
      <c r="O44" s="200" t="s">
        <v>96</v>
      </c>
      <c r="P44" s="200" t="s">
        <v>97</v>
      </c>
      <c r="Q44" s="200" t="s">
        <v>104</v>
      </c>
      <c r="R44" s="200" t="s">
        <v>109</v>
      </c>
      <c r="S44" s="200" t="s">
        <v>65</v>
      </c>
      <c r="T44" s="200" t="s">
        <v>198</v>
      </c>
      <c r="U44" s="200" t="s">
        <v>26</v>
      </c>
      <c r="V44" s="200" t="s">
        <v>26</v>
      </c>
      <c r="W44" s="201" t="s">
        <v>26</v>
      </c>
      <c r="X44" s="200">
        <v>0</v>
      </c>
      <c r="Y44" s="200" t="s">
        <v>26</v>
      </c>
      <c r="Z44" s="121"/>
      <c r="AA44" s="79">
        <f>'landmarks data'!AR44</f>
        <v>0</v>
      </c>
      <c r="AB44" s="78">
        <f>'landmarks data'!AS44</f>
        <v>108</v>
      </c>
      <c r="AC44" s="78">
        <f>'landmarks data'!AT44</f>
        <v>52</v>
      </c>
      <c r="AD44" s="78">
        <f>'landmarks data'!AU44</f>
        <v>65</v>
      </c>
      <c r="AE44" s="78">
        <f>'landmarks data'!AV44</f>
        <v>96</v>
      </c>
      <c r="AF44" s="78">
        <f>'landmarks data'!AW44</f>
        <v>108</v>
      </c>
      <c r="AG44" s="78">
        <f>'landmarks data'!AX44</f>
        <v>93</v>
      </c>
      <c r="AH44" s="78">
        <f>'landmarks data'!AY44</f>
        <v>109</v>
      </c>
      <c r="AI44" s="78">
        <f>'landmarks data'!AZ44</f>
        <v>95</v>
      </c>
      <c r="AJ44" s="78">
        <f>'landmarks data'!BA44</f>
        <v>97</v>
      </c>
      <c r="AK44" s="78">
        <f>'landmarks data'!BB44</f>
        <v>79</v>
      </c>
      <c r="AL44" s="78">
        <f>'landmarks data'!BC44</f>
        <v>80</v>
      </c>
      <c r="AM44" s="78">
        <f>'landmarks data'!BD44</f>
        <v>97</v>
      </c>
      <c r="AN44" s="78">
        <f>'landmarks data'!BE44</f>
        <v>88</v>
      </c>
      <c r="AO44" s="78">
        <f>'landmarks data'!BF44</f>
        <v>60</v>
      </c>
      <c r="AP44" s="78">
        <f>'landmarks data'!BG44</f>
        <v>56</v>
      </c>
      <c r="AQ44" s="78">
        <f>'landmarks data'!BH44</f>
        <v>66</v>
      </c>
      <c r="AR44" s="78">
        <f>'landmarks data'!BI44</f>
        <v>53</v>
      </c>
      <c r="AS44" s="78">
        <f>'landmarks data'!BJ44</f>
        <v>55</v>
      </c>
      <c r="AT44" s="78">
        <f>'landmarks data'!BK44</f>
        <v>65</v>
      </c>
      <c r="AU44" s="78">
        <f>'landmarks data'!BL44</f>
        <v>0</v>
      </c>
      <c r="AV44" s="78">
        <f>'landmarks data'!BM44</f>
        <v>-6</v>
      </c>
      <c r="AW44" s="78">
        <f>'landmarks data'!BN44</f>
        <v>-1</v>
      </c>
      <c r="AX44" s="78">
        <f>'landmarks data'!BO44</f>
        <v>-17</v>
      </c>
      <c r="AY44" s="78">
        <f>'landmarks data'!BP44</f>
        <v>-19</v>
      </c>
      <c r="AZ44" s="78">
        <f>'landmarks data'!BQ44</f>
        <v>-5</v>
      </c>
      <c r="BA44" s="78">
        <f>'landmarks data'!BR44</f>
        <v>4</v>
      </c>
      <c r="BB44" s="78">
        <f>'landmarks data'!BS44</f>
        <v>72</v>
      </c>
      <c r="BC44" s="78">
        <f>'landmarks data'!BT44</f>
        <v>72</v>
      </c>
      <c r="BD44" s="78">
        <f>'landmarks data'!BU44</f>
        <v>88</v>
      </c>
      <c r="BE44" s="78">
        <f>'landmarks data'!BV44</f>
        <v>70</v>
      </c>
      <c r="BF44" s="78">
        <f>'landmarks data'!BW44</f>
        <v>88</v>
      </c>
      <c r="BG44" s="78">
        <f>'landmarks data'!BX44</f>
        <v>146</v>
      </c>
      <c r="BH44" s="78">
        <f>'landmarks data'!BY44</f>
        <v>157</v>
      </c>
      <c r="BI44" s="78">
        <f>'landmarks data'!BZ44</f>
        <v>160</v>
      </c>
      <c r="BJ44" s="78">
        <f>'landmarks data'!CA44</f>
        <v>151</v>
      </c>
      <c r="BK44" s="78">
        <f>'landmarks data'!CB44</f>
        <v>80</v>
      </c>
      <c r="BL44" s="78">
        <f>'landmarks data'!CC44</f>
        <v>78</v>
      </c>
      <c r="BM44" s="78">
        <f>'landmarks data'!CD44</f>
        <v>63</v>
      </c>
      <c r="BN44" s="80">
        <f>'landmarks data'!CE44</f>
        <v>67</v>
      </c>
      <c r="BO44" s="147" t="str">
        <f t="shared" si="19"/>
        <v>3-1 shorter</v>
      </c>
      <c r="BP44" s="148" t="str">
        <f t="shared" si="20"/>
        <v>undecidable</v>
      </c>
      <c r="BQ44" s="148" t="str">
        <f t="shared" si="21"/>
        <v>undecidable</v>
      </c>
      <c r="BR44" s="148" t="str">
        <f t="shared" si="22"/>
        <v>undecidable</v>
      </c>
      <c r="BS44" s="148" t="str">
        <f t="shared" si="23"/>
        <v>8 higher</v>
      </c>
      <c r="BT44" s="148" t="str">
        <f t="shared" si="24"/>
        <v>8 higher</v>
      </c>
      <c r="BU44" s="148" t="str">
        <f t="shared" si="25"/>
        <v>8 higher</v>
      </c>
      <c r="BV44" s="148" t="str">
        <f t="shared" si="26"/>
        <v>9 higher</v>
      </c>
      <c r="BW44" s="148" t="str">
        <f t="shared" si="27"/>
        <v>undecidable</v>
      </c>
      <c r="BX44" s="148" t="str">
        <f t="shared" si="28"/>
        <v>undecidable</v>
      </c>
      <c r="BY44" s="148" t="str">
        <f t="shared" si="29"/>
        <v>undecidable</v>
      </c>
      <c r="BZ44" s="148" t="str">
        <f t="shared" si="30"/>
        <v>undecidable</v>
      </c>
      <c r="CA44" s="148" t="str">
        <f t="shared" si="31"/>
        <v>undecidable</v>
      </c>
      <c r="CB44" s="148" t="str">
        <f t="shared" si="32"/>
        <v>undecidable</v>
      </c>
      <c r="CC44" s="148" t="str">
        <f t="shared" si="33"/>
        <v>undecidable</v>
      </c>
      <c r="CD44" s="148" t="str">
        <f t="shared" si="34"/>
        <v>undecidable</v>
      </c>
      <c r="CE44" s="148" t="str">
        <f t="shared" si="35"/>
        <v>vertically colinear</v>
      </c>
      <c r="CF44" s="149" t="str">
        <f t="shared" si="36"/>
        <v>undecidable</v>
      </c>
    </row>
    <row r="45" spans="1:84" ht="12.75">
      <c r="A45" s="4">
        <v>42</v>
      </c>
      <c r="B45" s="4" t="s">
        <v>20</v>
      </c>
      <c r="C45" s="4" t="str">
        <f t="shared" si="18"/>
        <v>POL 106842</v>
      </c>
      <c r="D45" s="200">
        <v>106842</v>
      </c>
      <c r="E45" s="200" t="s">
        <v>26</v>
      </c>
      <c r="F45" s="200" t="s">
        <v>202</v>
      </c>
      <c r="G45" s="200" t="s">
        <v>22</v>
      </c>
      <c r="H45" s="200" t="s">
        <v>23</v>
      </c>
      <c r="I45" s="200" t="s">
        <v>66</v>
      </c>
      <c r="J45" s="200" t="s">
        <v>68</v>
      </c>
      <c r="K45" s="200" t="s">
        <v>73</v>
      </c>
      <c r="L45" s="200" t="s">
        <v>83</v>
      </c>
      <c r="M45" s="200" t="s">
        <v>194</v>
      </c>
      <c r="N45" s="200" t="s">
        <v>90</v>
      </c>
      <c r="O45" s="200" t="s">
        <v>96</v>
      </c>
      <c r="P45" s="200" t="s">
        <v>97</v>
      </c>
      <c r="Q45" s="200" t="s">
        <v>109</v>
      </c>
      <c r="R45" s="200" t="s">
        <v>109</v>
      </c>
      <c r="S45" s="200" t="s">
        <v>65</v>
      </c>
      <c r="T45" s="200" t="s">
        <v>119</v>
      </c>
      <c r="U45" s="200" t="s">
        <v>26</v>
      </c>
      <c r="V45" s="200" t="s">
        <v>26</v>
      </c>
      <c r="W45" s="201" t="s">
        <v>26</v>
      </c>
      <c r="X45" s="200">
        <v>0</v>
      </c>
      <c r="Y45" s="200" t="s">
        <v>26</v>
      </c>
      <c r="Z45" s="121"/>
      <c r="AA45" s="79">
        <f>'landmarks data'!AR45</f>
        <v>0</v>
      </c>
      <c r="AB45" s="78">
        <f>'landmarks data'!AS45</f>
        <v>109</v>
      </c>
      <c r="AC45" s="78">
        <f>'landmarks data'!AT45</f>
        <v>47</v>
      </c>
      <c r="AD45" s="78">
        <f>'landmarks data'!AU45</f>
        <v>61</v>
      </c>
      <c r="AE45" s="78">
        <f>'landmarks data'!AV45</f>
        <v>92</v>
      </c>
      <c r="AF45" s="78">
        <f>'landmarks data'!AW45</f>
        <v>103</v>
      </c>
      <c r="AG45" s="78">
        <f>'landmarks data'!AX45</f>
        <v>88</v>
      </c>
      <c r="AH45" s="78">
        <f>'landmarks data'!AY45</f>
        <v>94</v>
      </c>
      <c r="AI45" s="78">
        <f>'landmarks data'!AZ45</f>
        <v>81</v>
      </c>
      <c r="AJ45" s="78">
        <f>'landmarks data'!BA45</f>
        <v>81</v>
      </c>
      <c r="AK45" s="78">
        <f>'landmarks data'!BB45</f>
        <v>68</v>
      </c>
      <c r="AL45" s="78">
        <f>'landmarks data'!BC45</f>
        <v>66</v>
      </c>
      <c r="AM45" s="78">
        <f>'landmarks data'!BD45</f>
        <v>81</v>
      </c>
      <c r="AN45" s="78">
        <f>'landmarks data'!BE45</f>
        <v>72</v>
      </c>
      <c r="AO45" s="78">
        <f>'landmarks data'!BF45</f>
        <v>46</v>
      </c>
      <c r="AP45" s="78">
        <f>'landmarks data'!BG45</f>
        <v>41</v>
      </c>
      <c r="AQ45" s="78">
        <f>'landmarks data'!BH45</f>
        <v>51</v>
      </c>
      <c r="AR45" s="78">
        <f>'landmarks data'!BI45</f>
        <v>37</v>
      </c>
      <c r="AS45" s="78">
        <f>'landmarks data'!BJ45</f>
        <v>41</v>
      </c>
      <c r="AT45" s="78">
        <f>'landmarks data'!BK45</f>
        <v>51</v>
      </c>
      <c r="AU45" s="78">
        <f>'landmarks data'!BL45</f>
        <v>0</v>
      </c>
      <c r="AV45" s="78">
        <f>'landmarks data'!BM45</f>
        <v>7</v>
      </c>
      <c r="AW45" s="78">
        <f>'landmarks data'!BN45</f>
        <v>-1</v>
      </c>
      <c r="AX45" s="78">
        <f>'landmarks data'!BO45</f>
        <v>-9</v>
      </c>
      <c r="AY45" s="78">
        <f>'landmarks data'!BP45</f>
        <v>-14</v>
      </c>
      <c r="AZ45" s="78">
        <f>'landmarks data'!BQ45</f>
        <v>6</v>
      </c>
      <c r="BA45" s="78">
        <f>'landmarks data'!BR45</f>
        <v>4</v>
      </c>
      <c r="BB45" s="78">
        <f>'landmarks data'!BS45</f>
        <v>80</v>
      </c>
      <c r="BC45" s="78">
        <f>'landmarks data'!BT45</f>
        <v>81</v>
      </c>
      <c r="BD45" s="78">
        <f>'landmarks data'!BU45</f>
        <v>99</v>
      </c>
      <c r="BE45" s="78">
        <f>'landmarks data'!BV45</f>
        <v>79</v>
      </c>
      <c r="BF45" s="78">
        <f>'landmarks data'!BW45</f>
        <v>91</v>
      </c>
      <c r="BG45" s="78">
        <f>'landmarks data'!BX45</f>
        <v>153</v>
      </c>
      <c r="BH45" s="78">
        <f>'landmarks data'!BY45</f>
        <v>164</v>
      </c>
      <c r="BI45" s="78">
        <f>'landmarks data'!BZ45</f>
        <v>164</v>
      </c>
      <c r="BJ45" s="78">
        <f>'landmarks data'!CA45</f>
        <v>150</v>
      </c>
      <c r="BK45" s="78">
        <f>'landmarks data'!CB45</f>
        <v>88</v>
      </c>
      <c r="BL45" s="78">
        <f>'landmarks data'!CC45</f>
        <v>80</v>
      </c>
      <c r="BM45" s="78">
        <f>'landmarks data'!CD45</f>
        <v>66</v>
      </c>
      <c r="BN45" s="80">
        <f>'landmarks data'!CE45</f>
        <v>72</v>
      </c>
      <c r="BO45" s="147" t="str">
        <f t="shared" si="19"/>
        <v>3-1 shorter</v>
      </c>
      <c r="BP45" s="148" t="str">
        <f t="shared" si="20"/>
        <v>3 higher</v>
      </c>
      <c r="BQ45" s="148" t="str">
        <f t="shared" si="21"/>
        <v>undecidable</v>
      </c>
      <c r="BR45" s="148" t="str">
        <f t="shared" si="22"/>
        <v>8 lower</v>
      </c>
      <c r="BS45" s="148" t="str">
        <f t="shared" si="23"/>
        <v>8 higher</v>
      </c>
      <c r="BT45" s="148" t="str">
        <f t="shared" si="24"/>
        <v>horizontally colinear</v>
      </c>
      <c r="BU45" s="148" t="str">
        <f t="shared" si="25"/>
        <v>8 higher</v>
      </c>
      <c r="BV45" s="148" t="str">
        <f t="shared" si="26"/>
        <v>undecidable</v>
      </c>
      <c r="BW45" s="148" t="str">
        <f t="shared" si="27"/>
        <v>horizontally colinear</v>
      </c>
      <c r="BX45" s="148" t="str">
        <f t="shared" si="28"/>
        <v>3 to the right</v>
      </c>
      <c r="BY45" s="148" t="str">
        <f t="shared" si="29"/>
        <v>3 to the right</v>
      </c>
      <c r="BZ45" s="148" t="str">
        <f t="shared" si="30"/>
        <v>5 to the left</v>
      </c>
      <c r="CA45" s="148" t="str">
        <f t="shared" si="31"/>
        <v>undecidable</v>
      </c>
      <c r="CB45" s="148" t="str">
        <f t="shared" si="32"/>
        <v>undecidable</v>
      </c>
      <c r="CC45" s="148" t="str">
        <f t="shared" si="33"/>
        <v>vertically colinear</v>
      </c>
      <c r="CD45" s="148" t="str">
        <f t="shared" si="34"/>
        <v>3 to the right</v>
      </c>
      <c r="CE45" s="148" t="str">
        <f t="shared" si="35"/>
        <v>vertically colinear</v>
      </c>
      <c r="CF45" s="149" t="str">
        <f t="shared" si="36"/>
        <v>5 to the left</v>
      </c>
    </row>
    <row r="46" spans="1:84" ht="12.75">
      <c r="A46" s="4">
        <v>43</v>
      </c>
      <c r="B46" s="4" t="s">
        <v>20</v>
      </c>
      <c r="C46" s="4" t="str">
        <f t="shared" si="18"/>
        <v>POL 106843</v>
      </c>
      <c r="D46" s="200">
        <v>106843</v>
      </c>
      <c r="E46" s="200" t="s">
        <v>26</v>
      </c>
      <c r="F46" s="200" t="s">
        <v>202</v>
      </c>
      <c r="G46" s="200" t="s">
        <v>22</v>
      </c>
      <c r="H46" s="200" t="s">
        <v>23</v>
      </c>
      <c r="I46" s="200" t="s">
        <v>66</v>
      </c>
      <c r="J46" s="200" t="s">
        <v>68</v>
      </c>
      <c r="K46" s="200" t="s">
        <v>73</v>
      </c>
      <c r="L46" s="200" t="s">
        <v>83</v>
      </c>
      <c r="M46" s="200" t="s">
        <v>194</v>
      </c>
      <c r="N46" s="200" t="s">
        <v>195</v>
      </c>
      <c r="O46" s="200" t="s">
        <v>96</v>
      </c>
      <c r="P46" s="200" t="s">
        <v>97</v>
      </c>
      <c r="Q46" s="200" t="s">
        <v>109</v>
      </c>
      <c r="R46" s="200" t="s">
        <v>109</v>
      </c>
      <c r="S46" s="200" t="s">
        <v>109</v>
      </c>
      <c r="T46" s="200" t="s">
        <v>119</v>
      </c>
      <c r="U46" s="200" t="s">
        <v>26</v>
      </c>
      <c r="V46" s="200" t="s">
        <v>26</v>
      </c>
      <c r="W46" s="201" t="s">
        <v>26</v>
      </c>
      <c r="X46" s="200">
        <v>0</v>
      </c>
      <c r="Y46" s="200" t="s">
        <v>26</v>
      </c>
      <c r="Z46" s="121"/>
      <c r="AA46" s="79">
        <f>'landmarks data'!AR46</f>
        <v>0</v>
      </c>
      <c r="AB46" s="78">
        <f>'landmarks data'!AS46</f>
        <v>97</v>
      </c>
      <c r="AC46" s="78">
        <f>'landmarks data'!AT46</f>
        <v>23</v>
      </c>
      <c r="AD46" s="78">
        <f>'landmarks data'!AU46</f>
        <v>34</v>
      </c>
      <c r="AE46" s="78">
        <f>'landmarks data'!AV46</f>
        <v>63</v>
      </c>
      <c r="AF46" s="78">
        <f>'landmarks data'!AW46</f>
        <v>78</v>
      </c>
      <c r="AG46" s="78">
        <f>'landmarks data'!AX46</f>
        <v>63</v>
      </c>
      <c r="AH46" s="78">
        <f>'landmarks data'!AY46</f>
        <v>75</v>
      </c>
      <c r="AI46" s="78">
        <f>'landmarks data'!AZ46</f>
        <v>61</v>
      </c>
      <c r="AJ46" s="78">
        <f>'landmarks data'!BA46</f>
        <v>60</v>
      </c>
      <c r="AK46" s="78">
        <f>'landmarks data'!BB46</f>
        <v>49</v>
      </c>
      <c r="AL46" s="78">
        <f>'landmarks data'!BC46</f>
        <v>49</v>
      </c>
      <c r="AM46" s="78">
        <f>'landmarks data'!BD46</f>
        <v>67</v>
      </c>
      <c r="AN46" s="78">
        <f>'landmarks data'!BE46</f>
        <v>59</v>
      </c>
      <c r="AO46" s="78">
        <f>'landmarks data'!BF46</f>
        <v>35</v>
      </c>
      <c r="AP46" s="78">
        <f>'landmarks data'!BG46</f>
        <v>26</v>
      </c>
      <c r="AQ46" s="78">
        <f>'landmarks data'!BH46</f>
        <v>35</v>
      </c>
      <c r="AR46" s="78">
        <f>'landmarks data'!BI46</f>
        <v>22</v>
      </c>
      <c r="AS46" s="78">
        <f>'landmarks data'!BJ46</f>
        <v>23</v>
      </c>
      <c r="AT46" s="78">
        <f>'landmarks data'!BK46</f>
        <v>34</v>
      </c>
      <c r="AU46" s="78">
        <f>'landmarks data'!BL46</f>
        <v>0</v>
      </c>
      <c r="AV46" s="78">
        <f>'landmarks data'!BM46</f>
        <v>-6</v>
      </c>
      <c r="AW46" s="78">
        <f>'landmarks data'!BN46</f>
        <v>-1</v>
      </c>
      <c r="AX46" s="78">
        <f>'landmarks data'!BO46</f>
        <v>-17</v>
      </c>
      <c r="AY46" s="78">
        <f>'landmarks data'!BP46</f>
        <v>-20</v>
      </c>
      <c r="AZ46" s="78">
        <f>'landmarks data'!BQ46</f>
        <v>-6</v>
      </c>
      <c r="BA46" s="78">
        <f>'landmarks data'!BR46</f>
        <v>1</v>
      </c>
      <c r="BB46" s="78">
        <f>'landmarks data'!BS46</f>
        <v>73</v>
      </c>
      <c r="BC46" s="78">
        <f>'landmarks data'!BT46</f>
        <v>71</v>
      </c>
      <c r="BD46" s="78">
        <f>'landmarks data'!BU46</f>
        <v>88</v>
      </c>
      <c r="BE46" s="78">
        <f>'landmarks data'!BV46</f>
        <v>71</v>
      </c>
      <c r="BF46" s="78">
        <f>'landmarks data'!BW46</f>
        <v>87</v>
      </c>
      <c r="BG46" s="78">
        <f>'landmarks data'!BX46</f>
        <v>141</v>
      </c>
      <c r="BH46" s="78">
        <f>'landmarks data'!BY46</f>
        <v>160</v>
      </c>
      <c r="BI46" s="78">
        <f>'landmarks data'!BZ46</f>
        <v>163</v>
      </c>
      <c r="BJ46" s="78">
        <f>'landmarks data'!CA46</f>
        <v>145</v>
      </c>
      <c r="BK46" s="78">
        <f>'landmarks data'!CB46</f>
        <v>86</v>
      </c>
      <c r="BL46" s="78">
        <f>'landmarks data'!CC46</f>
        <v>80</v>
      </c>
      <c r="BM46" s="78">
        <f>'landmarks data'!CD46</f>
        <v>63</v>
      </c>
      <c r="BN46" s="80">
        <f>'landmarks data'!CE46</f>
        <v>71</v>
      </c>
      <c r="BO46" s="147" t="str">
        <f t="shared" si="19"/>
        <v>undecidable</v>
      </c>
      <c r="BP46" s="148" t="str">
        <f t="shared" si="20"/>
        <v>undecidable</v>
      </c>
      <c r="BQ46" s="148" t="str">
        <f t="shared" si="21"/>
        <v>undecidable</v>
      </c>
      <c r="BR46" s="148" t="str">
        <f t="shared" si="22"/>
        <v>undecidable</v>
      </c>
      <c r="BS46" s="148" t="str">
        <f t="shared" si="23"/>
        <v>8 higher</v>
      </c>
      <c r="BT46" s="148" t="str">
        <f t="shared" si="24"/>
        <v>8 higher</v>
      </c>
      <c r="BU46" s="148" t="str">
        <f t="shared" si="25"/>
        <v>8 higher</v>
      </c>
      <c r="BV46" s="148" t="str">
        <f t="shared" si="26"/>
        <v>9 higher</v>
      </c>
      <c r="BW46" s="148" t="str">
        <f t="shared" si="27"/>
        <v>undecidable</v>
      </c>
      <c r="BX46" s="148" t="str">
        <f t="shared" si="28"/>
        <v>undecidable</v>
      </c>
      <c r="BY46" s="148" t="str">
        <f t="shared" si="29"/>
        <v>vertically colinear</v>
      </c>
      <c r="BZ46" s="148" t="str">
        <f t="shared" si="30"/>
        <v>undecidable</v>
      </c>
      <c r="CA46" s="148" t="str">
        <f t="shared" si="31"/>
        <v>undecidable</v>
      </c>
      <c r="CB46" s="148" t="str">
        <f t="shared" si="32"/>
        <v>undecidable</v>
      </c>
      <c r="CC46" s="148" t="str">
        <f t="shared" si="33"/>
        <v>undecidable</v>
      </c>
      <c r="CD46" s="148" t="str">
        <f t="shared" si="34"/>
        <v>undecidable</v>
      </c>
      <c r="CE46" s="148" t="str">
        <f t="shared" si="35"/>
        <v>10 to the righte</v>
      </c>
      <c r="CF46" s="149" t="str">
        <f t="shared" si="36"/>
        <v>undecidable</v>
      </c>
    </row>
    <row r="47" spans="1:84" ht="12.75">
      <c r="A47" s="4">
        <v>44</v>
      </c>
      <c r="B47" s="4" t="s">
        <v>20</v>
      </c>
      <c r="C47" s="4" t="str">
        <f t="shared" si="18"/>
        <v>POL 106844</v>
      </c>
      <c r="D47" s="200">
        <v>106844</v>
      </c>
      <c r="E47" s="200" t="s">
        <v>26</v>
      </c>
      <c r="F47" s="200" t="s">
        <v>202</v>
      </c>
      <c r="G47" s="200" t="s">
        <v>202</v>
      </c>
      <c r="H47" s="200" t="s">
        <v>23</v>
      </c>
      <c r="I47" s="200" t="s">
        <v>66</v>
      </c>
      <c r="J47" s="200" t="s">
        <v>68</v>
      </c>
      <c r="K47" s="200" t="s">
        <v>73</v>
      </c>
      <c r="L47" s="200" t="s">
        <v>83</v>
      </c>
      <c r="M47" s="200" t="s">
        <v>194</v>
      </c>
      <c r="N47" s="200" t="s">
        <v>195</v>
      </c>
      <c r="O47" s="200" t="s">
        <v>96</v>
      </c>
      <c r="P47" s="200" t="s">
        <v>97</v>
      </c>
      <c r="Q47" s="200" t="s">
        <v>104</v>
      </c>
      <c r="R47" s="200" t="s">
        <v>106</v>
      </c>
      <c r="S47" s="200" t="s">
        <v>65</v>
      </c>
      <c r="T47" s="200" t="s">
        <v>200</v>
      </c>
      <c r="U47" s="200" t="s">
        <v>26</v>
      </c>
      <c r="V47" s="200" t="s">
        <v>26</v>
      </c>
      <c r="W47" s="201" t="s">
        <v>26</v>
      </c>
      <c r="X47" s="200">
        <v>0</v>
      </c>
      <c r="Y47" s="200" t="s">
        <v>26</v>
      </c>
      <c r="Z47" s="121"/>
      <c r="AA47" s="79">
        <f>'landmarks data'!AR47</f>
        <v>0</v>
      </c>
      <c r="AB47" s="78">
        <f>'landmarks data'!AS47</f>
        <v>108</v>
      </c>
      <c r="AC47" s="78">
        <f>'landmarks data'!AT47</f>
        <v>20</v>
      </c>
      <c r="AD47" s="78">
        <f>'landmarks data'!AU47</f>
        <v>37</v>
      </c>
      <c r="AE47" s="78">
        <f>'landmarks data'!AV47</f>
        <v>66</v>
      </c>
      <c r="AF47" s="78">
        <f>'landmarks data'!AW47</f>
        <v>83</v>
      </c>
      <c r="AG47" s="78">
        <f>'landmarks data'!AX47</f>
        <v>66</v>
      </c>
      <c r="AH47" s="78">
        <f>'landmarks data'!AY47</f>
        <v>77</v>
      </c>
      <c r="AI47" s="78">
        <f>'landmarks data'!AZ47</f>
        <v>62</v>
      </c>
      <c r="AJ47" s="78">
        <f>'landmarks data'!BA47</f>
        <v>67</v>
      </c>
      <c r="AK47" s="78">
        <f>'landmarks data'!BB47</f>
        <v>52</v>
      </c>
      <c r="AL47" s="78">
        <f>'landmarks data'!BC47</f>
        <v>51</v>
      </c>
      <c r="AM47" s="78">
        <f>'landmarks data'!BD47</f>
        <v>66</v>
      </c>
      <c r="AN47" s="78">
        <f>'landmarks data'!BE47</f>
        <v>54</v>
      </c>
      <c r="AO47" s="78">
        <f>'landmarks data'!BF47</f>
        <v>38</v>
      </c>
      <c r="AP47" s="78">
        <f>'landmarks data'!BG47</f>
        <v>26</v>
      </c>
      <c r="AQ47" s="78">
        <f>'landmarks data'!BH47</f>
        <v>33</v>
      </c>
      <c r="AR47" s="78">
        <f>'landmarks data'!BI47</f>
        <v>20</v>
      </c>
      <c r="AS47" s="78">
        <f>'landmarks data'!BJ47</f>
        <v>22</v>
      </c>
      <c r="AT47" s="78">
        <f>'landmarks data'!BK47</f>
        <v>34</v>
      </c>
      <c r="AU47" s="78">
        <f>'landmarks data'!BL47</f>
        <v>0</v>
      </c>
      <c r="AV47" s="78">
        <f>'landmarks data'!BM47</f>
        <v>0</v>
      </c>
      <c r="AW47" s="78">
        <f>'landmarks data'!BN47</f>
        <v>0</v>
      </c>
      <c r="AX47" s="78">
        <f>'landmarks data'!BO47</f>
        <v>-13</v>
      </c>
      <c r="AY47" s="78">
        <f>'landmarks data'!BP47</f>
        <v>-15</v>
      </c>
      <c r="AZ47" s="78">
        <f>'landmarks data'!BQ47</f>
        <v>0</v>
      </c>
      <c r="BA47" s="78">
        <f>'landmarks data'!BR47</f>
        <v>6</v>
      </c>
      <c r="BB47" s="78">
        <f>'landmarks data'!BS47</f>
        <v>77</v>
      </c>
      <c r="BC47" s="78">
        <f>'landmarks data'!BT47</f>
        <v>78</v>
      </c>
      <c r="BD47" s="78">
        <f>'landmarks data'!BU47</f>
        <v>93</v>
      </c>
      <c r="BE47" s="78">
        <f>'landmarks data'!BV47</f>
        <v>76</v>
      </c>
      <c r="BF47" s="78">
        <f>'landmarks data'!BW47</f>
        <v>87</v>
      </c>
      <c r="BG47" s="78">
        <f>'landmarks data'!BX47</f>
        <v>142</v>
      </c>
      <c r="BH47" s="78">
        <f>'landmarks data'!BY47</f>
        <v>159</v>
      </c>
      <c r="BI47" s="78">
        <f>'landmarks data'!BZ47</f>
        <v>163</v>
      </c>
      <c r="BJ47" s="78">
        <f>'landmarks data'!CA47</f>
        <v>139</v>
      </c>
      <c r="BK47" s="78">
        <f>'landmarks data'!CB47</f>
        <v>85</v>
      </c>
      <c r="BL47" s="78">
        <f>'landmarks data'!CC47</f>
        <v>83</v>
      </c>
      <c r="BM47" s="78">
        <f>'landmarks data'!CD47</f>
        <v>68</v>
      </c>
      <c r="BN47" s="80">
        <f>'landmarks data'!CE47</f>
        <v>71</v>
      </c>
      <c r="BO47" s="147" t="str">
        <f t="shared" si="19"/>
        <v>undecidable</v>
      </c>
      <c r="BP47" s="148" t="str">
        <f t="shared" si="20"/>
        <v>horizontally colinear</v>
      </c>
      <c r="BQ47" s="148" t="str">
        <f t="shared" si="21"/>
        <v>undecidable</v>
      </c>
      <c r="BR47" s="148" t="str">
        <f t="shared" si="22"/>
        <v>8 lower</v>
      </c>
      <c r="BS47" s="148" t="str">
        <f t="shared" si="23"/>
        <v>8 higher</v>
      </c>
      <c r="BT47" s="148" t="str">
        <f t="shared" si="24"/>
        <v>8 higher</v>
      </c>
      <c r="BU47" s="148" t="str">
        <f t="shared" si="25"/>
        <v>8 higher</v>
      </c>
      <c r="BV47" s="148" t="str">
        <f t="shared" si="26"/>
        <v>undecidable</v>
      </c>
      <c r="BW47" s="148" t="str">
        <f t="shared" si="27"/>
        <v>undecidable</v>
      </c>
      <c r="BX47" s="148" t="str">
        <f t="shared" si="28"/>
        <v>vertically colinear</v>
      </c>
      <c r="BY47" s="148" t="str">
        <f t="shared" si="29"/>
        <v>undecidable</v>
      </c>
      <c r="BZ47" s="148" t="str">
        <f t="shared" si="30"/>
        <v>undecidable</v>
      </c>
      <c r="CA47" s="148" t="str">
        <f t="shared" si="31"/>
        <v>undecidable</v>
      </c>
      <c r="CB47" s="148" t="str">
        <f t="shared" si="32"/>
        <v>16 to the right</v>
      </c>
      <c r="CC47" s="148" t="str">
        <f t="shared" si="33"/>
        <v>undecidable</v>
      </c>
      <c r="CD47" s="148" t="str">
        <f t="shared" si="34"/>
        <v>3 to the left</v>
      </c>
      <c r="CE47" s="148" t="str">
        <f t="shared" si="35"/>
        <v>undecidable</v>
      </c>
      <c r="CF47" s="149" t="str">
        <f t="shared" si="36"/>
        <v>vertically colinear</v>
      </c>
    </row>
    <row r="48" spans="1:84" ht="12.75">
      <c r="A48" s="4">
        <v>45</v>
      </c>
      <c r="B48" s="4" t="s">
        <v>20</v>
      </c>
      <c r="C48" s="4" t="str">
        <f t="shared" si="18"/>
        <v>POL 106845</v>
      </c>
      <c r="D48" s="200">
        <v>106845</v>
      </c>
      <c r="E48" s="200" t="s">
        <v>26</v>
      </c>
      <c r="F48" s="200" t="s">
        <v>202</v>
      </c>
      <c r="G48" s="200" t="s">
        <v>202</v>
      </c>
      <c r="H48" s="200" t="s">
        <v>23</v>
      </c>
      <c r="I48" s="200" t="s">
        <v>66</v>
      </c>
      <c r="J48" s="200" t="s">
        <v>68</v>
      </c>
      <c r="K48" s="200" t="s">
        <v>73</v>
      </c>
      <c r="L48" s="200" t="s">
        <v>83</v>
      </c>
      <c r="M48" s="200" t="s">
        <v>194</v>
      </c>
      <c r="N48" s="200" t="s">
        <v>66</v>
      </c>
      <c r="O48" s="200" t="s">
        <v>96</v>
      </c>
      <c r="P48" s="200" t="s">
        <v>97</v>
      </c>
      <c r="Q48" s="200" t="s">
        <v>104</v>
      </c>
      <c r="R48" s="200" t="s">
        <v>106</v>
      </c>
      <c r="S48" s="200" t="s">
        <v>109</v>
      </c>
      <c r="T48" s="200" t="s">
        <v>119</v>
      </c>
      <c r="U48" s="200" t="s">
        <v>26</v>
      </c>
      <c r="V48" s="200" t="s">
        <v>26</v>
      </c>
      <c r="W48" s="201" t="s">
        <v>26</v>
      </c>
      <c r="X48" s="200">
        <v>0</v>
      </c>
      <c r="Y48" s="200" t="s">
        <v>26</v>
      </c>
      <c r="Z48" s="121"/>
      <c r="AA48" s="79">
        <f>'landmarks data'!AR48</f>
        <v>0</v>
      </c>
      <c r="AB48" s="78">
        <f>'landmarks data'!AS48</f>
        <v>106</v>
      </c>
      <c r="AC48" s="78">
        <f>'landmarks data'!AT48</f>
        <v>23</v>
      </c>
      <c r="AD48" s="78">
        <f>'landmarks data'!AU48</f>
        <v>37</v>
      </c>
      <c r="AE48" s="78">
        <f>'landmarks data'!AV48</f>
        <v>72</v>
      </c>
      <c r="AF48" s="78">
        <f>'landmarks data'!AW48</f>
        <v>84</v>
      </c>
      <c r="AG48" s="78">
        <f>'landmarks data'!AX48</f>
        <v>67</v>
      </c>
      <c r="AH48" s="78">
        <f>'landmarks data'!AY48</f>
        <v>79</v>
      </c>
      <c r="AI48" s="78">
        <f>'landmarks data'!AZ48</f>
        <v>64</v>
      </c>
      <c r="AJ48" s="78">
        <f>'landmarks data'!BA48</f>
        <v>69</v>
      </c>
      <c r="AK48" s="78">
        <f>'landmarks data'!BB48</f>
        <v>52</v>
      </c>
      <c r="AL48" s="78">
        <f>'landmarks data'!BC48</f>
        <v>51</v>
      </c>
      <c r="AM48" s="78">
        <f>'landmarks data'!BD48</f>
        <v>67</v>
      </c>
      <c r="AN48" s="78">
        <f>'landmarks data'!BE48</f>
        <v>56</v>
      </c>
      <c r="AO48" s="78">
        <f>'landmarks data'!BF48</f>
        <v>36</v>
      </c>
      <c r="AP48" s="78">
        <f>'landmarks data'!BG48</f>
        <v>24</v>
      </c>
      <c r="AQ48" s="78">
        <f>'landmarks data'!BH48</f>
        <v>34</v>
      </c>
      <c r="AR48" s="78">
        <f>'landmarks data'!BI48</f>
        <v>19</v>
      </c>
      <c r="AS48" s="78">
        <f>'landmarks data'!BJ48</f>
        <v>24</v>
      </c>
      <c r="AT48" s="78">
        <f>'landmarks data'!BK48</f>
        <v>33</v>
      </c>
      <c r="AU48" s="78">
        <f>'landmarks data'!BL48</f>
        <v>0</v>
      </c>
      <c r="AV48" s="78">
        <f>'landmarks data'!BM48</f>
        <v>0</v>
      </c>
      <c r="AW48" s="78">
        <f>'landmarks data'!BN48</f>
        <v>0</v>
      </c>
      <c r="AX48" s="78">
        <f>'landmarks data'!BO48</f>
        <v>-15</v>
      </c>
      <c r="AY48" s="78">
        <f>'landmarks data'!BP48</f>
        <v>-15</v>
      </c>
      <c r="AZ48" s="78">
        <f>'landmarks data'!BQ48</f>
        <v>0</v>
      </c>
      <c r="BA48" s="78">
        <f>'landmarks data'!BR48</f>
        <v>7</v>
      </c>
      <c r="BB48" s="78">
        <f>'landmarks data'!BS48</f>
        <v>77</v>
      </c>
      <c r="BC48" s="78">
        <f>'landmarks data'!BT48</f>
        <v>76</v>
      </c>
      <c r="BD48" s="78">
        <f>'landmarks data'!BU48</f>
        <v>93</v>
      </c>
      <c r="BE48" s="78">
        <f>'landmarks data'!BV48</f>
        <v>74</v>
      </c>
      <c r="BF48" s="78">
        <f>'landmarks data'!BW48</f>
        <v>88</v>
      </c>
      <c r="BG48" s="78">
        <f>'landmarks data'!BX48</f>
        <v>144</v>
      </c>
      <c r="BH48" s="78">
        <f>'landmarks data'!BY48</f>
        <v>157</v>
      </c>
      <c r="BI48" s="78">
        <f>'landmarks data'!BZ48</f>
        <v>159</v>
      </c>
      <c r="BJ48" s="78">
        <f>'landmarks data'!CA48</f>
        <v>139</v>
      </c>
      <c r="BK48" s="78">
        <f>'landmarks data'!CB48</f>
        <v>84</v>
      </c>
      <c r="BL48" s="78">
        <f>'landmarks data'!CC48</f>
        <v>77</v>
      </c>
      <c r="BM48" s="78">
        <f>'landmarks data'!CD48</f>
        <v>63</v>
      </c>
      <c r="BN48" s="80">
        <f>'landmarks data'!CE48</f>
        <v>67</v>
      </c>
      <c r="BO48" s="147" t="str">
        <f t="shared" si="19"/>
        <v>undecidable</v>
      </c>
      <c r="BP48" s="148" t="str">
        <f t="shared" si="20"/>
        <v>horizontally colinear</v>
      </c>
      <c r="BQ48" s="148" t="str">
        <f t="shared" si="21"/>
        <v>horizontally colinear</v>
      </c>
      <c r="BR48" s="148" t="str">
        <f t="shared" si="22"/>
        <v>8 lower</v>
      </c>
      <c r="BS48" s="148" t="str">
        <f t="shared" si="23"/>
        <v>8 higher</v>
      </c>
      <c r="BT48" s="148" t="str">
        <f t="shared" si="24"/>
        <v>horizontally colinear</v>
      </c>
      <c r="BU48" s="148" t="str">
        <f t="shared" si="25"/>
        <v>8 higher</v>
      </c>
      <c r="BV48" s="148" t="str">
        <f t="shared" si="26"/>
        <v>undecidable</v>
      </c>
      <c r="BW48" s="148" t="str">
        <f t="shared" si="27"/>
        <v>undecidable</v>
      </c>
      <c r="BX48" s="148" t="str">
        <f t="shared" si="28"/>
        <v>undecidable</v>
      </c>
      <c r="BY48" s="148" t="str">
        <f t="shared" si="29"/>
        <v>undecidable</v>
      </c>
      <c r="BZ48" s="148" t="str">
        <f t="shared" si="30"/>
        <v>undecidable</v>
      </c>
      <c r="CA48" s="148" t="str">
        <f t="shared" si="31"/>
        <v>undecidable</v>
      </c>
      <c r="CB48" s="148" t="str">
        <f t="shared" si="32"/>
        <v>undecidable</v>
      </c>
      <c r="CC48" s="148" t="str">
        <f t="shared" si="33"/>
        <v>vertically colinear</v>
      </c>
      <c r="CD48" s="148" t="str">
        <f t="shared" si="34"/>
        <v>undecidable</v>
      </c>
      <c r="CE48" s="148" t="str">
        <f t="shared" si="35"/>
        <v>undecidable</v>
      </c>
      <c r="CF48" s="149" t="str">
        <f t="shared" si="36"/>
        <v>undecidable</v>
      </c>
    </row>
    <row r="49" spans="1:84" ht="12.75">
      <c r="A49" s="4">
        <v>46</v>
      </c>
      <c r="B49" s="4" t="s">
        <v>20</v>
      </c>
      <c r="C49" s="4" t="str">
        <f t="shared" si="18"/>
        <v>POL 106846</v>
      </c>
      <c r="D49" s="200">
        <v>106846</v>
      </c>
      <c r="E49" s="200" t="s">
        <v>26</v>
      </c>
      <c r="F49" s="200" t="s">
        <v>202</v>
      </c>
      <c r="G49" s="200" t="s">
        <v>202</v>
      </c>
      <c r="H49" s="200" t="s">
        <v>23</v>
      </c>
      <c r="I49" s="200" t="s">
        <v>66</v>
      </c>
      <c r="J49" s="200" t="s">
        <v>68</v>
      </c>
      <c r="K49" s="200" t="s">
        <v>192</v>
      </c>
      <c r="L49" s="200" t="s">
        <v>83</v>
      </c>
      <c r="M49" s="200" t="s">
        <v>194</v>
      </c>
      <c r="N49" s="200" t="s">
        <v>195</v>
      </c>
      <c r="O49" s="200" t="s">
        <v>96</v>
      </c>
      <c r="P49" s="200" t="s">
        <v>97</v>
      </c>
      <c r="Q49" s="200" t="s">
        <v>106</v>
      </c>
      <c r="R49" s="200" t="s">
        <v>109</v>
      </c>
      <c r="S49" s="200" t="s">
        <v>65</v>
      </c>
      <c r="T49" s="200" t="s">
        <v>120</v>
      </c>
      <c r="U49" s="200" t="s">
        <v>26</v>
      </c>
      <c r="V49" s="200" t="s">
        <v>26</v>
      </c>
      <c r="W49" s="201" t="s">
        <v>26</v>
      </c>
      <c r="X49" s="200">
        <v>0</v>
      </c>
      <c r="Y49" s="200" t="s">
        <v>26</v>
      </c>
      <c r="Z49" s="121"/>
      <c r="AA49" s="79">
        <f>'landmarks data'!AR49</f>
        <v>0</v>
      </c>
      <c r="AB49" s="78">
        <f>'landmarks data'!AS49</f>
        <v>106</v>
      </c>
      <c r="AC49" s="78">
        <f>'landmarks data'!AT49</f>
        <v>9</v>
      </c>
      <c r="AD49" s="78">
        <f>'landmarks data'!AU49</f>
        <v>24</v>
      </c>
      <c r="AE49" s="78">
        <f>'landmarks data'!AV49</f>
        <v>59</v>
      </c>
      <c r="AF49" s="78">
        <f>'landmarks data'!AW49</f>
        <v>73</v>
      </c>
      <c r="AG49" s="78">
        <f>'landmarks data'!AX49</f>
        <v>59</v>
      </c>
      <c r="AH49" s="78">
        <f>'landmarks data'!AY49</f>
        <v>79</v>
      </c>
      <c r="AI49" s="78">
        <f>'landmarks data'!AZ49</f>
        <v>62</v>
      </c>
      <c r="AJ49" s="78">
        <f>'landmarks data'!BA49</f>
        <v>66</v>
      </c>
      <c r="AK49" s="78">
        <f>'landmarks data'!BB49</f>
        <v>50</v>
      </c>
      <c r="AL49" s="78">
        <f>'landmarks data'!BC49</f>
        <v>52</v>
      </c>
      <c r="AM49" s="78">
        <f>'landmarks data'!BD49</f>
        <v>70</v>
      </c>
      <c r="AN49" s="78">
        <f>'landmarks data'!BE49</f>
        <v>57</v>
      </c>
      <c r="AO49" s="78">
        <f>'landmarks data'!BF49</f>
        <v>44</v>
      </c>
      <c r="AP49" s="78">
        <f>'landmarks data'!BG49</f>
        <v>31</v>
      </c>
      <c r="AQ49" s="78">
        <f>'landmarks data'!BH49</f>
        <v>32</v>
      </c>
      <c r="AR49" s="78">
        <f>'landmarks data'!BI49</f>
        <v>17</v>
      </c>
      <c r="AS49" s="78">
        <f>'landmarks data'!BJ49</f>
        <v>21</v>
      </c>
      <c r="AT49" s="78">
        <f>'landmarks data'!BK49</f>
        <v>31</v>
      </c>
      <c r="AU49" s="78">
        <f>'landmarks data'!BL49</f>
        <v>0</v>
      </c>
      <c r="AV49" s="78">
        <f>'landmarks data'!BM49</f>
        <v>-3</v>
      </c>
      <c r="AW49" s="78">
        <f>'landmarks data'!BN49</f>
        <v>0</v>
      </c>
      <c r="AX49" s="78">
        <f>'landmarks data'!BO49</f>
        <v>-9</v>
      </c>
      <c r="AY49" s="78">
        <f>'landmarks data'!BP49</f>
        <v>-17</v>
      </c>
      <c r="AZ49" s="78">
        <f>'landmarks data'!BQ49</f>
        <v>-2</v>
      </c>
      <c r="BA49" s="78">
        <f>'landmarks data'!BR49</f>
        <v>4</v>
      </c>
      <c r="BB49" s="78">
        <f>'landmarks data'!BS49</f>
        <v>72</v>
      </c>
      <c r="BC49" s="78">
        <f>'landmarks data'!BT49</f>
        <v>72</v>
      </c>
      <c r="BD49" s="78">
        <f>'landmarks data'!BU49</f>
        <v>91</v>
      </c>
      <c r="BE49" s="78">
        <f>'landmarks data'!BV49</f>
        <v>71</v>
      </c>
      <c r="BF49" s="78">
        <f>'landmarks data'!BW49</f>
        <v>88</v>
      </c>
      <c r="BG49" s="78">
        <f>'landmarks data'!BX49</f>
        <v>136</v>
      </c>
      <c r="BH49" s="78">
        <f>'landmarks data'!BY49</f>
        <v>157</v>
      </c>
      <c r="BI49" s="78">
        <f>'landmarks data'!BZ49</f>
        <v>157</v>
      </c>
      <c r="BJ49" s="78">
        <f>'landmarks data'!CA49</f>
        <v>142</v>
      </c>
      <c r="BK49" s="78">
        <f>'landmarks data'!CB49</f>
        <v>79</v>
      </c>
      <c r="BL49" s="78">
        <f>'landmarks data'!CC49</f>
        <v>75</v>
      </c>
      <c r="BM49" s="78">
        <f>'landmarks data'!CD49</f>
        <v>61</v>
      </c>
      <c r="BN49" s="80">
        <f>'landmarks data'!CE49</f>
        <v>64</v>
      </c>
      <c r="BO49" s="147" t="str">
        <f t="shared" si="19"/>
        <v>3-1 longer</v>
      </c>
      <c r="BP49" s="148" t="str">
        <f t="shared" si="20"/>
        <v>undecidable</v>
      </c>
      <c r="BQ49" s="148" t="str">
        <f t="shared" si="21"/>
        <v>4 lower</v>
      </c>
      <c r="BR49" s="148" t="str">
        <f t="shared" si="22"/>
        <v>8 lower</v>
      </c>
      <c r="BS49" s="148" t="str">
        <f t="shared" si="23"/>
        <v>8 higher</v>
      </c>
      <c r="BT49" s="148" t="str">
        <f t="shared" si="24"/>
        <v>undecidable</v>
      </c>
      <c r="BU49" s="148" t="str">
        <f t="shared" si="25"/>
        <v>8 higher</v>
      </c>
      <c r="BV49" s="148" t="str">
        <f t="shared" si="26"/>
        <v>undecidable</v>
      </c>
      <c r="BW49" s="148" t="str">
        <f t="shared" si="27"/>
        <v>horizontally colinear</v>
      </c>
      <c r="BX49" s="148" t="str">
        <f t="shared" si="28"/>
        <v>3 to the left</v>
      </c>
      <c r="BY49" s="148" t="str">
        <f t="shared" si="29"/>
        <v>3 to the left</v>
      </c>
      <c r="BZ49" s="148" t="str">
        <f t="shared" si="30"/>
        <v>5 to the right</v>
      </c>
      <c r="CA49" s="148" t="str">
        <f t="shared" si="31"/>
        <v>undecidable</v>
      </c>
      <c r="CB49" s="148" t="str">
        <f t="shared" si="32"/>
        <v>16 to the right</v>
      </c>
      <c r="CC49" s="148" t="str">
        <f t="shared" si="33"/>
        <v>16 to the right</v>
      </c>
      <c r="CD49" s="148" t="str">
        <f t="shared" si="34"/>
        <v>3 to the left</v>
      </c>
      <c r="CE49" s="148" t="str">
        <f t="shared" si="35"/>
        <v>undecidable</v>
      </c>
      <c r="CF49" s="149" t="str">
        <f t="shared" si="36"/>
        <v>5 to the right</v>
      </c>
    </row>
    <row r="50" spans="1:84" s="4" customFormat="1" ht="12.75">
      <c r="A50" s="4">
        <v>47</v>
      </c>
      <c r="B50" s="4" t="s">
        <v>20</v>
      </c>
      <c r="C50" s="4" t="str">
        <f t="shared" si="18"/>
        <v>POL 106847</v>
      </c>
      <c r="D50" s="200">
        <v>106847</v>
      </c>
      <c r="E50" s="200" t="s">
        <v>26</v>
      </c>
      <c r="F50" s="200" t="s">
        <v>202</v>
      </c>
      <c r="G50" s="200" t="s">
        <v>202</v>
      </c>
      <c r="H50" s="200" t="s">
        <v>23</v>
      </c>
      <c r="I50" s="200" t="s">
        <v>66</v>
      </c>
      <c r="J50" s="200" t="s">
        <v>68</v>
      </c>
      <c r="K50" s="200" t="s">
        <v>192</v>
      </c>
      <c r="L50" s="200" t="s">
        <v>83</v>
      </c>
      <c r="M50" s="200" t="s">
        <v>194</v>
      </c>
      <c r="N50" s="200" t="s">
        <v>90</v>
      </c>
      <c r="O50" s="200" t="s">
        <v>96</v>
      </c>
      <c r="P50" s="200" t="s">
        <v>97</v>
      </c>
      <c r="Q50" s="200" t="s">
        <v>104</v>
      </c>
      <c r="R50" s="200" t="s">
        <v>109</v>
      </c>
      <c r="S50" s="200" t="s">
        <v>65</v>
      </c>
      <c r="T50" s="200" t="s">
        <v>120</v>
      </c>
      <c r="U50" s="200" t="s">
        <v>26</v>
      </c>
      <c r="V50" s="200" t="s">
        <v>26</v>
      </c>
      <c r="W50" s="201" t="s">
        <v>26</v>
      </c>
      <c r="X50" s="200">
        <v>0</v>
      </c>
      <c r="Y50" s="200" t="s">
        <v>26</v>
      </c>
      <c r="Z50" s="121"/>
      <c r="AA50" s="79">
        <f>'landmarks data'!AR50</f>
        <v>0</v>
      </c>
      <c r="AB50" s="78">
        <f>'landmarks data'!AS50</f>
        <v>81</v>
      </c>
      <c r="AC50" s="78">
        <f>'landmarks data'!AT50</f>
        <v>7</v>
      </c>
      <c r="AD50" s="78">
        <f>'landmarks data'!AU50</f>
        <v>24</v>
      </c>
      <c r="AE50" s="78">
        <f>'landmarks data'!AV50</f>
        <v>49</v>
      </c>
      <c r="AF50" s="78">
        <f>'landmarks data'!AW50</f>
        <v>64</v>
      </c>
      <c r="AG50" s="78">
        <f>'landmarks data'!AX50</f>
        <v>53</v>
      </c>
      <c r="AH50" s="78">
        <f>'landmarks data'!AY50</f>
        <v>65</v>
      </c>
      <c r="AI50" s="78">
        <f>'landmarks data'!AZ50</f>
        <v>51</v>
      </c>
      <c r="AJ50" s="78">
        <f>'landmarks data'!BA50</f>
        <v>54</v>
      </c>
      <c r="AK50" s="78">
        <f>'landmarks data'!BB50</f>
        <v>39</v>
      </c>
      <c r="AL50" s="78">
        <f>'landmarks data'!BC50</f>
        <v>39</v>
      </c>
      <c r="AM50" s="78">
        <f>'landmarks data'!BD50</f>
        <v>56</v>
      </c>
      <c r="AN50" s="78">
        <f>'landmarks data'!BE50</f>
        <v>47</v>
      </c>
      <c r="AO50" s="78">
        <f>'landmarks data'!BF50</f>
        <v>24</v>
      </c>
      <c r="AP50" s="78">
        <f>'landmarks data'!BG50</f>
        <v>14</v>
      </c>
      <c r="AQ50" s="78">
        <f>'landmarks data'!BH50</f>
        <v>28</v>
      </c>
      <c r="AR50" s="78">
        <f>'landmarks data'!BI50</f>
        <v>12</v>
      </c>
      <c r="AS50" s="78">
        <f>'landmarks data'!BJ50</f>
        <v>11</v>
      </c>
      <c r="AT50" s="78">
        <f>'landmarks data'!BK50</f>
        <v>29</v>
      </c>
      <c r="AU50" s="78">
        <f>'landmarks data'!BL50</f>
        <v>0</v>
      </c>
      <c r="AV50" s="78">
        <f>'landmarks data'!BM50</f>
        <v>-8</v>
      </c>
      <c r="AW50" s="78">
        <f>'landmarks data'!BN50</f>
        <v>-1</v>
      </c>
      <c r="AX50" s="78">
        <f>'landmarks data'!BO50</f>
        <v>-17</v>
      </c>
      <c r="AY50" s="78">
        <f>'landmarks data'!BP50</f>
        <v>-18</v>
      </c>
      <c r="AZ50" s="78">
        <f>'landmarks data'!BQ50</f>
        <v>-8</v>
      </c>
      <c r="BA50" s="78">
        <f>'landmarks data'!BR50</f>
        <v>6</v>
      </c>
      <c r="BB50" s="78">
        <f>'landmarks data'!BS50</f>
        <v>64</v>
      </c>
      <c r="BC50" s="78">
        <f>'landmarks data'!BT50</f>
        <v>67</v>
      </c>
      <c r="BD50" s="78">
        <f>'landmarks data'!BU50</f>
        <v>79</v>
      </c>
      <c r="BE50" s="78">
        <f>'landmarks data'!BV50</f>
        <v>68</v>
      </c>
      <c r="BF50" s="78">
        <f>'landmarks data'!BW50</f>
        <v>79</v>
      </c>
      <c r="BG50" s="78">
        <f>'landmarks data'!BX50</f>
        <v>138</v>
      </c>
      <c r="BH50" s="78">
        <f>'landmarks data'!BY50</f>
        <v>155</v>
      </c>
      <c r="BI50" s="78">
        <f>'landmarks data'!BZ50</f>
        <v>155</v>
      </c>
      <c r="BJ50" s="78">
        <f>'landmarks data'!CA50</f>
        <v>136</v>
      </c>
      <c r="BK50" s="78">
        <f>'landmarks data'!CB50</f>
        <v>77</v>
      </c>
      <c r="BL50" s="78">
        <f>'landmarks data'!CC50</f>
        <v>76</v>
      </c>
      <c r="BM50" s="78">
        <f>'landmarks data'!CD50</f>
        <v>55</v>
      </c>
      <c r="BN50" s="80">
        <f>'landmarks data'!CE50</f>
        <v>66</v>
      </c>
      <c r="BO50" s="147" t="str">
        <f t="shared" si="19"/>
        <v>3-1 longer</v>
      </c>
      <c r="BP50" s="148" t="str">
        <f t="shared" si="20"/>
        <v>3 lower</v>
      </c>
      <c r="BQ50" s="148" t="str">
        <f t="shared" si="21"/>
        <v>undecidable</v>
      </c>
      <c r="BR50" s="148" t="str">
        <f t="shared" si="22"/>
        <v>undecidable</v>
      </c>
      <c r="BS50" s="148" t="str">
        <f t="shared" si="23"/>
        <v>8 higher</v>
      </c>
      <c r="BT50" s="148" t="str">
        <f t="shared" si="24"/>
        <v>8 higher</v>
      </c>
      <c r="BU50" s="148" t="str">
        <f t="shared" si="25"/>
        <v>8 higher</v>
      </c>
      <c r="BV50" s="148" t="str">
        <f t="shared" si="26"/>
        <v>9 higher</v>
      </c>
      <c r="BW50" s="148" t="str">
        <f t="shared" si="27"/>
        <v>horizontally colinear</v>
      </c>
      <c r="BX50" s="148" t="str">
        <f t="shared" si="28"/>
        <v>undecidable</v>
      </c>
      <c r="BY50" s="148" t="str">
        <f t="shared" si="29"/>
        <v>undecidable</v>
      </c>
      <c r="BZ50" s="148" t="str">
        <f t="shared" si="30"/>
        <v>undecidable</v>
      </c>
      <c r="CA50" s="148" t="str">
        <f t="shared" si="31"/>
        <v>undecidable</v>
      </c>
      <c r="CB50" s="148" t="str">
        <f t="shared" si="32"/>
        <v>undecidable</v>
      </c>
      <c r="CC50" s="148" t="str">
        <f t="shared" si="33"/>
        <v>undecidable</v>
      </c>
      <c r="CD50" s="148" t="str">
        <f t="shared" si="34"/>
        <v>3 to the left</v>
      </c>
      <c r="CE50" s="148" t="str">
        <f t="shared" si="35"/>
        <v>undecidable</v>
      </c>
      <c r="CF50" s="149" t="str">
        <f t="shared" si="36"/>
        <v>5 to the right</v>
      </c>
    </row>
    <row r="51" spans="1:84" s="4" customFormat="1" ht="12.75">
      <c r="A51" s="4">
        <v>48</v>
      </c>
      <c r="B51" s="4" t="s">
        <v>20</v>
      </c>
      <c r="C51" s="4" t="str">
        <f t="shared" si="18"/>
        <v>POL 106848</v>
      </c>
      <c r="D51" s="200">
        <v>106848</v>
      </c>
      <c r="E51" s="200" t="s">
        <v>26</v>
      </c>
      <c r="F51" s="200" t="s">
        <v>202</v>
      </c>
      <c r="G51" s="200" t="s">
        <v>202</v>
      </c>
      <c r="H51" s="200" t="s">
        <v>23</v>
      </c>
      <c r="I51" s="200" t="s">
        <v>66</v>
      </c>
      <c r="J51" s="200" t="s">
        <v>68</v>
      </c>
      <c r="K51" s="200" t="s">
        <v>73</v>
      </c>
      <c r="L51" s="200" t="s">
        <v>83</v>
      </c>
      <c r="M51" s="200" t="s">
        <v>194</v>
      </c>
      <c r="N51" s="200" t="s">
        <v>90</v>
      </c>
      <c r="O51" s="200" t="s">
        <v>96</v>
      </c>
      <c r="P51" s="200" t="s">
        <v>97</v>
      </c>
      <c r="Q51" s="200" t="s">
        <v>109</v>
      </c>
      <c r="R51" s="200" t="s">
        <v>109</v>
      </c>
      <c r="S51" s="200" t="s">
        <v>65</v>
      </c>
      <c r="T51" s="200" t="s">
        <v>120</v>
      </c>
      <c r="U51" s="200" t="s">
        <v>26</v>
      </c>
      <c r="V51" s="200" t="s">
        <v>26</v>
      </c>
      <c r="W51" s="201" t="s">
        <v>26</v>
      </c>
      <c r="X51" s="200">
        <v>0</v>
      </c>
      <c r="Y51" s="200" t="s">
        <v>26</v>
      </c>
      <c r="Z51" s="121"/>
      <c r="AA51" s="79">
        <f>'landmarks data'!AR51</f>
        <v>0</v>
      </c>
      <c r="AB51" s="78">
        <f>'landmarks data'!AS51</f>
        <v>99</v>
      </c>
      <c r="AC51" s="78">
        <f>'landmarks data'!AT51</f>
        <v>15</v>
      </c>
      <c r="AD51" s="78">
        <f>'landmarks data'!AU51</f>
        <v>33</v>
      </c>
      <c r="AE51" s="78">
        <f>'landmarks data'!AV51</f>
        <v>61</v>
      </c>
      <c r="AF51" s="78">
        <f>'landmarks data'!AW51</f>
        <v>76</v>
      </c>
      <c r="AG51" s="78">
        <f>'landmarks data'!AX51</f>
        <v>61</v>
      </c>
      <c r="AH51" s="78">
        <f>'landmarks data'!AY51</f>
        <v>75</v>
      </c>
      <c r="AI51" s="78">
        <f>'landmarks data'!AZ51</f>
        <v>58</v>
      </c>
      <c r="AJ51" s="78">
        <f>'landmarks data'!BA51</f>
        <v>54</v>
      </c>
      <c r="AK51" s="78">
        <f>'landmarks data'!BB51</f>
        <v>44</v>
      </c>
      <c r="AL51" s="78">
        <f>'landmarks data'!BC51</f>
        <v>43</v>
      </c>
      <c r="AM51" s="78">
        <f>'landmarks data'!BD51</f>
        <v>58</v>
      </c>
      <c r="AN51" s="78">
        <f>'landmarks data'!BE51</f>
        <v>46</v>
      </c>
      <c r="AO51" s="78">
        <f>'landmarks data'!BF51</f>
        <v>29</v>
      </c>
      <c r="AP51" s="78">
        <f>'landmarks data'!BG51</f>
        <v>19</v>
      </c>
      <c r="AQ51" s="78">
        <f>'landmarks data'!BH51</f>
        <v>31</v>
      </c>
      <c r="AR51" s="78">
        <f>'landmarks data'!BI51</f>
        <v>15</v>
      </c>
      <c r="AS51" s="78">
        <f>'landmarks data'!BJ51</f>
        <v>20</v>
      </c>
      <c r="AT51" s="78">
        <f>'landmarks data'!BK51</f>
        <v>30</v>
      </c>
      <c r="AU51" s="78">
        <f>'landmarks data'!BL51</f>
        <v>0</v>
      </c>
      <c r="AV51" s="78">
        <f>'landmarks data'!BM51</f>
        <v>7</v>
      </c>
      <c r="AW51" s="78">
        <f>'landmarks data'!BN51</f>
        <v>0</v>
      </c>
      <c r="AX51" s="78">
        <f>'landmarks data'!BO51</f>
        <v>-11</v>
      </c>
      <c r="AY51" s="78">
        <f>'landmarks data'!BP51</f>
        <v>-4</v>
      </c>
      <c r="AZ51" s="78">
        <f>'landmarks data'!BQ51</f>
        <v>7</v>
      </c>
      <c r="BA51" s="78">
        <f>'landmarks data'!BR51</f>
        <v>14</v>
      </c>
      <c r="BB51" s="78">
        <f>'landmarks data'!BS51</f>
        <v>80</v>
      </c>
      <c r="BC51" s="78">
        <f>'landmarks data'!BT51</f>
        <v>80</v>
      </c>
      <c r="BD51" s="78">
        <f>'landmarks data'!BU51</f>
        <v>97</v>
      </c>
      <c r="BE51" s="78">
        <f>'landmarks data'!BV51</f>
        <v>76</v>
      </c>
      <c r="BF51" s="78">
        <f>'landmarks data'!BW51</f>
        <v>88</v>
      </c>
      <c r="BG51" s="78">
        <f>'landmarks data'!BX51</f>
        <v>141</v>
      </c>
      <c r="BH51" s="78">
        <f>'landmarks data'!BY51</f>
        <v>162</v>
      </c>
      <c r="BI51" s="78">
        <f>'landmarks data'!BZ51</f>
        <v>163</v>
      </c>
      <c r="BJ51" s="78">
        <f>'landmarks data'!CA51</f>
        <v>147</v>
      </c>
      <c r="BK51" s="78">
        <f>'landmarks data'!CB51</f>
        <v>84</v>
      </c>
      <c r="BL51" s="78">
        <f>'landmarks data'!CC51</f>
        <v>79</v>
      </c>
      <c r="BM51" s="78">
        <f>'landmarks data'!CD51</f>
        <v>65</v>
      </c>
      <c r="BN51" s="80">
        <f>'landmarks data'!CE51</f>
        <v>69</v>
      </c>
      <c r="BO51" s="147" t="str">
        <f t="shared" si="19"/>
        <v>3-1 longer</v>
      </c>
      <c r="BP51" s="148" t="str">
        <f t="shared" si="20"/>
        <v>3 higher</v>
      </c>
      <c r="BQ51" s="148" t="str">
        <f t="shared" si="21"/>
        <v>4 higher</v>
      </c>
      <c r="BR51" s="148" t="str">
        <f t="shared" si="22"/>
        <v>8 lower</v>
      </c>
      <c r="BS51" s="148" t="str">
        <f t="shared" si="23"/>
        <v>undecidable</v>
      </c>
      <c r="BT51" s="148" t="str">
        <f t="shared" si="24"/>
        <v>undecidable</v>
      </c>
      <c r="BU51" s="148" t="str">
        <f t="shared" si="25"/>
        <v>8 higher</v>
      </c>
      <c r="BV51" s="148" t="str">
        <f t="shared" si="26"/>
        <v>undecidable</v>
      </c>
      <c r="BW51" s="148" t="str">
        <f t="shared" si="27"/>
        <v>undecidable</v>
      </c>
      <c r="BX51" s="148" t="str">
        <f t="shared" si="28"/>
        <v>vertically colinear</v>
      </c>
      <c r="BY51" s="148" t="str">
        <f t="shared" si="29"/>
        <v>undecidable</v>
      </c>
      <c r="BZ51" s="148" t="str">
        <f t="shared" si="30"/>
        <v>5 to the left</v>
      </c>
      <c r="CA51" s="148" t="str">
        <f t="shared" si="31"/>
        <v>undecidable</v>
      </c>
      <c r="CB51" s="148" t="str">
        <f t="shared" si="32"/>
        <v>undecidable</v>
      </c>
      <c r="CC51" s="148" t="str">
        <f t="shared" si="33"/>
        <v>undecidable</v>
      </c>
      <c r="CD51" s="148" t="str">
        <f t="shared" si="34"/>
        <v>undecidable</v>
      </c>
      <c r="CE51" s="148" t="str">
        <f t="shared" si="35"/>
        <v>undecidable</v>
      </c>
      <c r="CF51" s="149" t="str">
        <f t="shared" si="36"/>
        <v>undecidable</v>
      </c>
    </row>
    <row r="52" spans="1:84" s="4" customFormat="1" ht="13.5" thickBot="1">
      <c r="A52" s="4">
        <v>49</v>
      </c>
      <c r="B52" s="4" t="s">
        <v>20</v>
      </c>
      <c r="C52" s="4" t="s">
        <v>187</v>
      </c>
      <c r="D52" s="200">
        <v>106849</v>
      </c>
      <c r="E52" s="200" t="s">
        <v>26</v>
      </c>
      <c r="F52" s="200" t="s">
        <v>202</v>
      </c>
      <c r="G52" s="200" t="s">
        <v>202</v>
      </c>
      <c r="H52" s="200" t="s">
        <v>25</v>
      </c>
      <c r="I52" s="200" t="s">
        <v>66</v>
      </c>
      <c r="J52" s="200" t="s">
        <v>68</v>
      </c>
      <c r="K52" s="200" t="s">
        <v>192</v>
      </c>
      <c r="L52" s="200" t="s">
        <v>83</v>
      </c>
      <c r="M52" s="200" t="s">
        <v>194</v>
      </c>
      <c r="N52" s="200" t="s">
        <v>90</v>
      </c>
      <c r="O52" s="200" t="s">
        <v>96</v>
      </c>
      <c r="P52" s="200" t="s">
        <v>97</v>
      </c>
      <c r="Q52" s="200" t="s">
        <v>109</v>
      </c>
      <c r="R52" s="200" t="s">
        <v>109</v>
      </c>
      <c r="S52" s="200" t="s">
        <v>65</v>
      </c>
      <c r="T52" s="200" t="s">
        <v>199</v>
      </c>
      <c r="U52" s="200" t="s">
        <v>26</v>
      </c>
      <c r="V52" s="200" t="s">
        <v>26</v>
      </c>
      <c r="W52" s="201" t="s">
        <v>26</v>
      </c>
      <c r="X52" s="200">
        <v>0</v>
      </c>
      <c r="Y52" s="200" t="s">
        <v>26</v>
      </c>
      <c r="Z52" s="121"/>
      <c r="AA52" s="81">
        <f>'landmarks data'!AR52</f>
        <v>0</v>
      </c>
      <c r="AB52" s="82">
        <f>'landmarks data'!AS52</f>
        <v>104</v>
      </c>
      <c r="AC52" s="82">
        <f>'landmarks data'!AT52</f>
        <v>20</v>
      </c>
      <c r="AD52" s="82">
        <f>'landmarks data'!AU52</f>
        <v>36</v>
      </c>
      <c r="AE52" s="82">
        <f>'landmarks data'!AV52</f>
        <v>67</v>
      </c>
      <c r="AF52" s="82">
        <f>'landmarks data'!AW52</f>
        <v>79</v>
      </c>
      <c r="AG52" s="82">
        <f>'landmarks data'!AX52</f>
        <v>65</v>
      </c>
      <c r="AH52" s="82">
        <f>'landmarks data'!AY52</f>
        <v>83</v>
      </c>
      <c r="AI52" s="82">
        <f>'landmarks data'!AZ52</f>
        <v>66</v>
      </c>
      <c r="AJ52" s="82">
        <f>'landmarks data'!BA52</f>
        <v>70</v>
      </c>
      <c r="AK52" s="82">
        <f>'landmarks data'!BB52</f>
        <v>55</v>
      </c>
      <c r="AL52" s="82">
        <f>'landmarks data'!BC52</f>
        <v>56</v>
      </c>
      <c r="AM52" s="82">
        <f>'landmarks data'!BD52</f>
        <v>75</v>
      </c>
      <c r="AN52" s="82">
        <f>'landmarks data'!BE52</f>
        <v>66</v>
      </c>
      <c r="AO52" s="82">
        <f>'landmarks data'!BF52</f>
        <v>47</v>
      </c>
      <c r="AP52" s="82">
        <f>'landmarks data'!BG52</f>
        <v>36</v>
      </c>
      <c r="AQ52" s="82">
        <f>'landmarks data'!BH52</f>
        <v>40</v>
      </c>
      <c r="AR52" s="82">
        <f>'landmarks data'!BI52</f>
        <v>25</v>
      </c>
      <c r="AS52" s="82">
        <f>'landmarks data'!BJ52</f>
        <v>28</v>
      </c>
      <c r="AT52" s="82">
        <f>'landmarks data'!BK52</f>
        <v>39</v>
      </c>
      <c r="AU52" s="82">
        <f>'landmarks data'!BL52</f>
        <v>0</v>
      </c>
      <c r="AV52" s="82">
        <f>'landmarks data'!BM52</f>
        <v>-3</v>
      </c>
      <c r="AW52" s="82">
        <f>'landmarks data'!BN52</f>
        <v>-1</v>
      </c>
      <c r="AX52" s="82">
        <f>'landmarks data'!BO52</f>
        <v>-12</v>
      </c>
      <c r="AY52" s="82">
        <f>'landmarks data'!BP52</f>
        <v>-15</v>
      </c>
      <c r="AZ52" s="82">
        <f>'landmarks data'!BQ52</f>
        <v>-3</v>
      </c>
      <c r="BA52" s="82">
        <f>'landmarks data'!BR52</f>
        <v>4</v>
      </c>
      <c r="BB52" s="82">
        <f>'landmarks data'!BS52</f>
        <v>75</v>
      </c>
      <c r="BC52" s="82">
        <f>'landmarks data'!BT52</f>
        <v>75</v>
      </c>
      <c r="BD52" s="82">
        <f>'landmarks data'!BU52</f>
        <v>93</v>
      </c>
      <c r="BE52" s="82">
        <f>'landmarks data'!BV52</f>
        <v>71</v>
      </c>
      <c r="BF52" s="82">
        <f>'landmarks data'!BW52</f>
        <v>86</v>
      </c>
      <c r="BG52" s="82">
        <f>'landmarks data'!BX52</f>
        <v>135</v>
      </c>
      <c r="BH52" s="82">
        <f>'landmarks data'!BY52</f>
        <v>157</v>
      </c>
      <c r="BI52" s="82">
        <f>'landmarks data'!BZ52</f>
        <v>159</v>
      </c>
      <c r="BJ52" s="82">
        <f>'landmarks data'!CA52</f>
        <v>138</v>
      </c>
      <c r="BK52" s="82">
        <f>'landmarks data'!CB52</f>
        <v>80</v>
      </c>
      <c r="BL52" s="82">
        <f>'landmarks data'!CC52</f>
        <v>79</v>
      </c>
      <c r="BM52" s="82">
        <f>'landmarks data'!CD52</f>
        <v>62</v>
      </c>
      <c r="BN52" s="83">
        <f>'landmarks data'!CE52</f>
        <v>64</v>
      </c>
      <c r="BO52" s="147" t="str">
        <f t="shared" si="19"/>
        <v>undecidable</v>
      </c>
      <c r="BP52" s="148" t="str">
        <f t="shared" si="20"/>
        <v>undecidable</v>
      </c>
      <c r="BQ52" s="148" t="str">
        <f t="shared" si="21"/>
        <v>undecidable</v>
      </c>
      <c r="BR52" s="148" t="str">
        <f t="shared" si="22"/>
        <v>8 lower</v>
      </c>
      <c r="BS52" s="148" t="str">
        <f t="shared" si="23"/>
        <v>undecidable</v>
      </c>
      <c r="BT52" s="148" t="str">
        <f t="shared" si="24"/>
        <v>undecidable</v>
      </c>
      <c r="BU52" s="148" t="str">
        <f t="shared" si="25"/>
        <v>8 higher</v>
      </c>
      <c r="BV52" s="148" t="str">
        <f t="shared" si="26"/>
        <v>undecidable</v>
      </c>
      <c r="BW52" s="148" t="str">
        <f t="shared" si="27"/>
        <v>undecidable</v>
      </c>
      <c r="BX52" s="148" t="str">
        <f t="shared" si="28"/>
        <v>undecidable</v>
      </c>
      <c r="BY52" s="148" t="str">
        <f t="shared" si="29"/>
        <v>3 to the left</v>
      </c>
      <c r="BZ52" s="148" t="str">
        <f t="shared" si="30"/>
        <v>undecidable</v>
      </c>
      <c r="CA52" s="148" t="str">
        <f t="shared" si="31"/>
        <v>undecidable</v>
      </c>
      <c r="CB52" s="148" t="str">
        <f t="shared" si="32"/>
        <v>16 to the right</v>
      </c>
      <c r="CC52" s="148" t="str">
        <f t="shared" si="33"/>
        <v>16 to the right</v>
      </c>
      <c r="CD52" s="148" t="str">
        <f t="shared" si="34"/>
        <v>3 to the left</v>
      </c>
      <c r="CE52" s="148" t="str">
        <f t="shared" si="35"/>
        <v>undecidable</v>
      </c>
      <c r="CF52" s="149" t="str">
        <f t="shared" si="36"/>
        <v>5 to the right</v>
      </c>
    </row>
    <row r="53" spans="1:84" s="4" customFormat="1" ht="12.75">
      <c r="A53" s="4">
        <v>50</v>
      </c>
      <c r="B53" s="4" t="s">
        <v>20</v>
      </c>
      <c r="C53" s="4" t="str">
        <f t="shared" si="18"/>
        <v>POL 106850</v>
      </c>
      <c r="D53" s="200">
        <v>106850</v>
      </c>
      <c r="E53" s="200" t="s">
        <v>26</v>
      </c>
      <c r="F53" s="200" t="s">
        <v>202</v>
      </c>
      <c r="G53" s="200" t="s">
        <v>202</v>
      </c>
      <c r="H53" s="200" t="s">
        <v>23</v>
      </c>
      <c r="I53" s="200" t="s">
        <v>66</v>
      </c>
      <c r="J53" s="200" t="s">
        <v>68</v>
      </c>
      <c r="K53" s="200" t="s">
        <v>73</v>
      </c>
      <c r="L53" s="200" t="s">
        <v>83</v>
      </c>
      <c r="M53" s="200" t="s">
        <v>194</v>
      </c>
      <c r="N53" s="200" t="s">
        <v>90</v>
      </c>
      <c r="O53" s="200" t="s">
        <v>96</v>
      </c>
      <c r="P53" s="200" t="s">
        <v>97</v>
      </c>
      <c r="Q53" s="200" t="s">
        <v>109</v>
      </c>
      <c r="R53" s="200" t="s">
        <v>106</v>
      </c>
      <c r="S53" s="200" t="s">
        <v>65</v>
      </c>
      <c r="T53" s="200" t="s">
        <v>119</v>
      </c>
      <c r="U53" s="200" t="s">
        <v>26</v>
      </c>
      <c r="V53" s="200" t="s">
        <v>26</v>
      </c>
      <c r="W53" s="201" t="s">
        <v>26</v>
      </c>
      <c r="X53" s="200">
        <v>0</v>
      </c>
      <c r="Y53" s="200" t="s">
        <v>26</v>
      </c>
      <c r="Z53" s="12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s="4" customFormat="1" ht="12.75">
      <c r="A54" s="2"/>
      <c r="C54" s="2"/>
      <c r="D54" s="11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20"/>
      <c r="X54" s="121"/>
      <c r="Y54" s="122"/>
      <c r="Z54" s="121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4" customFormat="1" ht="12.75">
      <c r="A55" s="2"/>
      <c r="C55" s="2"/>
      <c r="D55" s="11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0"/>
      <c r="X55" s="121"/>
      <c r="Y55" s="122"/>
      <c r="Z55" s="121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4" customFormat="1" ht="12.75">
      <c r="A56" s="2"/>
      <c r="C56" s="2"/>
      <c r="D56" s="11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0"/>
      <c r="X56" s="121"/>
      <c r="Y56" s="122"/>
      <c r="Z56" s="121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4" customFormat="1" ht="12.75">
      <c r="A57" s="2"/>
      <c r="C57" s="2"/>
      <c r="D57" s="11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0"/>
      <c r="X57" s="121"/>
      <c r="Y57" s="122"/>
      <c r="Z57" s="121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4" customFormat="1" ht="12.75">
      <c r="A58" s="2"/>
      <c r="C58" s="2"/>
      <c r="D58" s="11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0"/>
      <c r="X58" s="121"/>
      <c r="Y58" s="122"/>
      <c r="Z58" s="121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4" customFormat="1" ht="12.75">
      <c r="A59" s="2"/>
      <c r="C59" s="2"/>
      <c r="D59" s="11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0"/>
      <c r="X59" s="121"/>
      <c r="Y59" s="122"/>
      <c r="Z59" s="121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4" customFormat="1" ht="12.75">
      <c r="A60" s="2"/>
      <c r="C60" s="2"/>
      <c r="D60" s="11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0"/>
      <c r="X60" s="121"/>
      <c r="Y60" s="122"/>
      <c r="Z60" s="121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s="4" customFormat="1" ht="12.75">
      <c r="A61" s="2"/>
      <c r="C61" s="2"/>
      <c r="D61" s="11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0"/>
      <c r="X61" s="121"/>
      <c r="Y61" s="122"/>
      <c r="Z61" s="121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s="4" customFormat="1" ht="12.75">
      <c r="A62" s="2"/>
      <c r="C62" s="2"/>
      <c r="D62" s="11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0"/>
      <c r="X62" s="121"/>
      <c r="Y62" s="122"/>
      <c r="Z62" s="121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4" customFormat="1" ht="12.75">
      <c r="A63" s="2"/>
      <c r="C63" s="2"/>
      <c r="D63" s="11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0"/>
      <c r="X63" s="121"/>
      <c r="Y63" s="122"/>
      <c r="Z63" s="121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s="4" customFormat="1" ht="12.75">
      <c r="A64" s="2"/>
      <c r="C64" s="2"/>
      <c r="D64" s="11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0"/>
      <c r="X64" s="121"/>
      <c r="Y64" s="122"/>
      <c r="Z64" s="121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4" customFormat="1" ht="12.75">
      <c r="A65" s="2"/>
      <c r="C65" s="2"/>
      <c r="D65" s="11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0"/>
      <c r="X65" s="121"/>
      <c r="Y65" s="122"/>
      <c r="Z65" s="121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s="4" customFormat="1" ht="12.75">
      <c r="A66" s="2"/>
      <c r="C66" s="2"/>
      <c r="D66" s="11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0"/>
      <c r="X66" s="121"/>
      <c r="Y66" s="122"/>
      <c r="Z66" s="121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s="4" customFormat="1" ht="12.75">
      <c r="A67" s="2"/>
      <c r="C67" s="2"/>
      <c r="D67" s="11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0"/>
      <c r="X67" s="121"/>
      <c r="Y67" s="122"/>
      <c r="Z67" s="121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s="4" customFormat="1" ht="12.75">
      <c r="A68" s="2"/>
      <c r="C68" s="2"/>
      <c r="D68" s="11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0"/>
      <c r="X68" s="121"/>
      <c r="Y68" s="122"/>
      <c r="Z68" s="121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s="4" customFormat="1" ht="12.75">
      <c r="A69" s="2"/>
      <c r="C69" s="2"/>
      <c r="D69" s="11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0"/>
      <c r="X69" s="121"/>
      <c r="Y69" s="122"/>
      <c r="Z69" s="121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4" customFormat="1" ht="12.75">
      <c r="A70" s="2"/>
      <c r="C70" s="2"/>
      <c r="D70" s="11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0"/>
      <c r="X70" s="121"/>
      <c r="Y70" s="122"/>
      <c r="Z70" s="121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s="4" customFormat="1" ht="12.75">
      <c r="A71" s="2"/>
      <c r="C71" s="2"/>
      <c r="D71" s="11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0"/>
      <c r="X71" s="121"/>
      <c r="Y71" s="122"/>
      <c r="Z71" s="121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4" customFormat="1" ht="12.75">
      <c r="A72" s="2"/>
      <c r="C72" s="2"/>
      <c r="D72" s="11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0"/>
      <c r="X72" s="121"/>
      <c r="Y72" s="122"/>
      <c r="Z72" s="121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s="4" customFormat="1" ht="12.75">
      <c r="A73" s="2"/>
      <c r="C73" s="2"/>
      <c r="D73" s="11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0"/>
      <c r="X73" s="121"/>
      <c r="Y73" s="122"/>
      <c r="Z73" s="121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s="4" customFormat="1" ht="12.75">
      <c r="A74" s="2"/>
      <c r="C74" s="2"/>
      <c r="D74" s="11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0"/>
      <c r="X74" s="121"/>
      <c r="Y74" s="122"/>
      <c r="Z74" s="121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s="4" customFormat="1" ht="12.75">
      <c r="A75" s="2"/>
      <c r="C75" s="2"/>
      <c r="D75" s="11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0"/>
      <c r="X75" s="121"/>
      <c r="Y75" s="122"/>
      <c r="Z75" s="121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4" customFormat="1" ht="12.75">
      <c r="A76" s="2"/>
      <c r="C76" s="2"/>
      <c r="D76" s="11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0"/>
      <c r="X76" s="121"/>
      <c r="Y76" s="122"/>
      <c r="Z76" s="121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s="4" customFormat="1" ht="12.75">
      <c r="A77" s="2"/>
      <c r="C77" s="2"/>
      <c r="D77" s="11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0"/>
      <c r="X77" s="121"/>
      <c r="Y77" s="122"/>
      <c r="Z77" s="121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s="4" customFormat="1" ht="12.75">
      <c r="A78" s="2"/>
      <c r="C78" s="2"/>
      <c r="D78" s="11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0"/>
      <c r="X78" s="121"/>
      <c r="Y78" s="122"/>
      <c r="Z78" s="121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4" customFormat="1" ht="12.75">
      <c r="A79" s="2"/>
      <c r="C79" s="2"/>
      <c r="D79" s="11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0"/>
      <c r="X79" s="121"/>
      <c r="Y79" s="122"/>
      <c r="Z79" s="121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s="4" customFormat="1" ht="12.75">
      <c r="A80" s="2"/>
      <c r="C80" s="2"/>
      <c r="D80" s="11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0"/>
      <c r="X80" s="121"/>
      <c r="Y80" s="122"/>
      <c r="Z80" s="121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s="4" customFormat="1" ht="12.75">
      <c r="A81" s="2"/>
      <c r="C81" s="2"/>
      <c r="D81" s="11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0"/>
      <c r="X81" s="121"/>
      <c r="Y81" s="122"/>
      <c r="Z81" s="121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s="4" customFormat="1" ht="12.75">
      <c r="A82" s="2"/>
      <c r="C82" s="2"/>
      <c r="D82" s="11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0"/>
      <c r="X82" s="121"/>
      <c r="Y82" s="122"/>
      <c r="Z82" s="121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4" customFormat="1" ht="12.75">
      <c r="A83" s="2"/>
      <c r="C83" s="2"/>
      <c r="D83" s="11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0"/>
      <c r="X83" s="121"/>
      <c r="Y83" s="122"/>
      <c r="Z83" s="121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s="4" customFormat="1" ht="12.75">
      <c r="A84" s="2"/>
      <c r="C84" s="2"/>
      <c r="D84" s="11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0"/>
      <c r="X84" s="121"/>
      <c r="Y84" s="122"/>
      <c r="Z84" s="121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4" customFormat="1" ht="12.75">
      <c r="A85" s="2"/>
      <c r="C85" s="2"/>
      <c r="D85" s="11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0"/>
      <c r="X85" s="121"/>
      <c r="Y85" s="122"/>
      <c r="Z85" s="121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s="4" customFormat="1" ht="12.75">
      <c r="A86" s="2"/>
      <c r="C86" s="2"/>
      <c r="D86" s="11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0"/>
      <c r="X86" s="121"/>
      <c r="Y86" s="122"/>
      <c r="Z86" s="121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s="4" customFormat="1" ht="12.75">
      <c r="A87" s="2"/>
      <c r="C87" s="2"/>
      <c r="D87" s="11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0"/>
      <c r="X87" s="121"/>
      <c r="Y87" s="122"/>
      <c r="Z87" s="121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s="4" customFormat="1" ht="12.75">
      <c r="A88" s="2"/>
      <c r="C88" s="2"/>
      <c r="D88" s="11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20"/>
      <c r="X88" s="121"/>
      <c r="Y88" s="122"/>
      <c r="Z88" s="121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4" customFormat="1" ht="12.75">
      <c r="A89" s="2"/>
      <c r="C89" s="2"/>
      <c r="D89" s="11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20"/>
      <c r="X89" s="121"/>
      <c r="Y89" s="122"/>
      <c r="Z89" s="12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s="4" customFormat="1" ht="12.75">
      <c r="A90" s="2"/>
      <c r="C90" s="2"/>
      <c r="D90" s="11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20"/>
      <c r="X90" s="121"/>
      <c r="Y90" s="122"/>
      <c r="Z90" s="12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s="4" customFormat="1" ht="12.75">
      <c r="A91" s="2"/>
      <c r="C91" s="2"/>
      <c r="D91" s="11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20"/>
      <c r="X91" s="121"/>
      <c r="Y91" s="122"/>
      <c r="Z91" s="12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2:26" ht="12.75">
      <c r="B92" s="4"/>
      <c r="D92" s="117"/>
      <c r="X92" s="121"/>
      <c r="Y92" s="122"/>
      <c r="Z92" s="121"/>
    </row>
    <row r="93" spans="2:26" ht="12.75">
      <c r="B93" s="4"/>
      <c r="D93" s="117"/>
      <c r="X93" s="121"/>
      <c r="Y93" s="122"/>
      <c r="Z93" s="121"/>
    </row>
    <row r="94" spans="2:26" ht="12.75">
      <c r="B94" s="4"/>
      <c r="D94" s="117"/>
      <c r="X94" s="121"/>
      <c r="Y94" s="122"/>
      <c r="Z94" s="121"/>
    </row>
    <row r="95" spans="2:26" ht="12.75">
      <c r="B95" s="4"/>
      <c r="D95" s="117"/>
      <c r="X95" s="121"/>
      <c r="Y95" s="122"/>
      <c r="Z95" s="121"/>
    </row>
    <row r="96" spans="2:26" ht="12.75">
      <c r="B96" s="4"/>
      <c r="D96" s="117"/>
      <c r="X96" s="121"/>
      <c r="Y96" s="122"/>
      <c r="Z96" s="121"/>
    </row>
    <row r="97" spans="2:26" ht="12.75">
      <c r="B97" s="4"/>
      <c r="D97" s="117"/>
      <c r="X97" s="121"/>
      <c r="Y97" s="122"/>
      <c r="Z97" s="121"/>
    </row>
    <row r="98" spans="2:26" ht="12.75">
      <c r="B98" s="4"/>
      <c r="D98" s="117"/>
      <c r="X98" s="121"/>
      <c r="Y98" s="122"/>
      <c r="Z98" s="121"/>
    </row>
    <row r="99" spans="2:26" ht="12.75">
      <c r="B99" s="4"/>
      <c r="D99" s="117"/>
      <c r="X99" s="121"/>
      <c r="Y99" s="122"/>
      <c r="Z99" s="121"/>
    </row>
    <row r="100" spans="2:26" ht="12.75">
      <c r="B100" s="4"/>
      <c r="D100" s="117"/>
      <c r="X100" s="121"/>
      <c r="Y100" s="122"/>
      <c r="Z100" s="121"/>
    </row>
    <row r="101" spans="2:26" ht="12.75">
      <c r="B101" s="4"/>
      <c r="D101" s="117"/>
      <c r="X101" s="121"/>
      <c r="Y101" s="122"/>
      <c r="Z101" s="121"/>
    </row>
    <row r="102" spans="2:26" ht="12.75">
      <c r="B102" s="4"/>
      <c r="D102" s="117"/>
      <c r="X102" s="121"/>
      <c r="Y102" s="122"/>
      <c r="Z102" s="121"/>
    </row>
    <row r="103" spans="2:26" ht="12.75">
      <c r="B103" s="4"/>
      <c r="D103" s="117"/>
      <c r="X103" s="121"/>
      <c r="Y103" s="122"/>
      <c r="Z103" s="121"/>
    </row>
    <row r="104" spans="2:26" ht="12.75">
      <c r="B104" s="4"/>
      <c r="D104" s="117"/>
      <c r="X104" s="121"/>
      <c r="Y104" s="122"/>
      <c r="Z104" s="121"/>
    </row>
    <row r="105" spans="2:26" ht="12.75">
      <c r="B105" s="4"/>
      <c r="D105" s="117"/>
      <c r="X105" s="121"/>
      <c r="Y105" s="122"/>
      <c r="Z105" s="121"/>
    </row>
    <row r="106" spans="2:26" ht="12.75">
      <c r="B106" s="4"/>
      <c r="D106" s="117"/>
      <c r="X106" s="121"/>
      <c r="Y106" s="122"/>
      <c r="Z106" s="121"/>
    </row>
    <row r="107" spans="2:26" ht="12.75">
      <c r="B107" s="4"/>
      <c r="D107" s="117"/>
      <c r="X107" s="121"/>
      <c r="Y107" s="122"/>
      <c r="Z107" s="121"/>
    </row>
    <row r="108" spans="2:26" ht="12.75">
      <c r="B108" s="4"/>
      <c r="D108" s="117"/>
      <c r="X108" s="121"/>
      <c r="Y108" s="122"/>
      <c r="Z108" s="121"/>
    </row>
    <row r="109" spans="2:26" ht="12.75">
      <c r="B109" s="4"/>
      <c r="D109" s="117"/>
      <c r="X109" s="121"/>
      <c r="Y109" s="122"/>
      <c r="Z109" s="121"/>
    </row>
    <row r="110" spans="2:26" ht="12.75">
      <c r="B110" s="4"/>
      <c r="D110" s="117"/>
      <c r="X110" s="121"/>
      <c r="Y110" s="122"/>
      <c r="Z110" s="121"/>
    </row>
    <row r="111" spans="2:26" ht="12.75">
      <c r="B111" s="4"/>
      <c r="D111" s="117"/>
      <c r="X111" s="121"/>
      <c r="Y111" s="122"/>
      <c r="Z111" s="121"/>
    </row>
    <row r="112" spans="2:26" ht="12.75">
      <c r="B112" s="4"/>
      <c r="D112" s="117"/>
      <c r="X112" s="121"/>
      <c r="Y112" s="122"/>
      <c r="Z112" s="121"/>
    </row>
    <row r="113" spans="2:26" ht="12.75">
      <c r="B113" s="4"/>
      <c r="D113" s="117"/>
      <c r="X113" s="121"/>
      <c r="Y113" s="122"/>
      <c r="Z113" s="121"/>
    </row>
    <row r="114" spans="2:26" ht="12.75">
      <c r="B114" s="4"/>
      <c r="D114" s="117"/>
      <c r="X114" s="121"/>
      <c r="Y114" s="122"/>
      <c r="Z114" s="121"/>
    </row>
    <row r="115" spans="1:84" s="123" customFormat="1" ht="12.75">
      <c r="A115" s="2"/>
      <c r="B115" s="4"/>
      <c r="C115" s="2"/>
      <c r="D115" s="11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120"/>
      <c r="X115" s="121"/>
      <c r="Y115" s="122"/>
      <c r="Z115" s="12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s="123" customFormat="1" ht="12.75">
      <c r="A116" s="2"/>
      <c r="B116" s="4"/>
      <c r="C116" s="2"/>
      <c r="D116" s="11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120"/>
      <c r="X116" s="121"/>
      <c r="Y116" s="122"/>
      <c r="Z116" s="12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s="123" customFormat="1" ht="12.75">
      <c r="A117" s="2"/>
      <c r="B117" s="4"/>
      <c r="C117" s="2"/>
      <c r="D117" s="11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120"/>
      <c r="X117" s="121"/>
      <c r="Y117" s="122"/>
      <c r="Z117" s="12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2:26" ht="12.75">
      <c r="B118" s="4"/>
      <c r="D118" s="117"/>
      <c r="X118" s="121"/>
      <c r="Y118" s="122"/>
      <c r="Z118" s="121"/>
    </row>
    <row r="119" spans="2:26" ht="12.75">
      <c r="B119" s="4"/>
      <c r="D119" s="117"/>
      <c r="X119" s="121"/>
      <c r="Y119" s="122"/>
      <c r="Z119" s="121"/>
    </row>
    <row r="120" spans="2:26" ht="12.75">
      <c r="B120" s="4"/>
      <c r="D120" s="117"/>
      <c r="X120" s="121"/>
      <c r="Y120" s="122"/>
      <c r="Z120" s="121"/>
    </row>
    <row r="121" spans="2:26" ht="12.75">
      <c r="B121" s="4"/>
      <c r="D121" s="117"/>
      <c r="X121" s="121"/>
      <c r="Y121" s="122"/>
      <c r="Z121" s="121"/>
    </row>
    <row r="122" spans="2:26" ht="12.75">
      <c r="B122" s="4"/>
      <c r="D122" s="117"/>
      <c r="X122" s="121"/>
      <c r="Y122" s="122"/>
      <c r="Z122" s="121"/>
    </row>
    <row r="123" spans="2:26" ht="12.75">
      <c r="B123" s="4"/>
      <c r="D123" s="117"/>
      <c r="X123" s="121"/>
      <c r="Y123" s="122"/>
      <c r="Z123" s="121"/>
    </row>
    <row r="124" spans="2:26" ht="12.75">
      <c r="B124" s="4"/>
      <c r="D124" s="117"/>
      <c r="X124" s="121"/>
      <c r="Y124" s="122"/>
      <c r="Z124" s="121"/>
    </row>
    <row r="125" spans="2:26" ht="12.75">
      <c r="B125" s="4"/>
      <c r="D125" s="117"/>
      <c r="X125" s="121"/>
      <c r="Y125" s="122"/>
      <c r="Z125" s="121"/>
    </row>
    <row r="126" spans="2:26" ht="12.75">
      <c r="B126" s="4"/>
      <c r="D126" s="117"/>
      <c r="X126" s="121"/>
      <c r="Y126" s="122"/>
      <c r="Z126" s="121"/>
    </row>
    <row r="127" spans="2:26" ht="12.75">
      <c r="B127" s="4"/>
      <c r="D127" s="117"/>
      <c r="X127" s="121"/>
      <c r="Y127" s="122"/>
      <c r="Z127" s="121"/>
    </row>
    <row r="128" spans="2:26" ht="12.75">
      <c r="B128" s="4"/>
      <c r="D128" s="117"/>
      <c r="X128" s="121"/>
      <c r="Y128" s="122"/>
      <c r="Z128" s="121"/>
    </row>
    <row r="129" spans="2:26" ht="12.75">
      <c r="B129" s="4"/>
      <c r="D129" s="117"/>
      <c r="X129" s="121"/>
      <c r="Y129" s="122"/>
      <c r="Z129" s="121"/>
    </row>
    <row r="130" spans="2:26" ht="12.75">
      <c r="B130" s="4"/>
      <c r="D130" s="117"/>
      <c r="X130" s="121"/>
      <c r="Y130" s="122"/>
      <c r="Z130" s="121"/>
    </row>
    <row r="131" spans="2:26" ht="12.75">
      <c r="B131" s="4"/>
      <c r="D131" s="117"/>
      <c r="X131" s="121"/>
      <c r="Y131" s="122"/>
      <c r="Z131" s="121"/>
    </row>
    <row r="132" spans="2:26" ht="12.75">
      <c r="B132" s="4"/>
      <c r="D132" s="117"/>
      <c r="X132" s="121"/>
      <c r="Y132" s="122"/>
      <c r="Z132" s="121"/>
    </row>
    <row r="133" spans="2:26" ht="12.75">
      <c r="B133" s="4"/>
      <c r="D133" s="117"/>
      <c r="X133" s="121"/>
      <c r="Y133" s="122"/>
      <c r="Z133" s="121"/>
    </row>
    <row r="134" spans="2:26" ht="12.75">
      <c r="B134" s="4"/>
      <c r="D134" s="117"/>
      <c r="X134" s="121"/>
      <c r="Y134" s="122"/>
      <c r="Z134" s="121"/>
    </row>
    <row r="135" spans="2:26" ht="12.75">
      <c r="B135" s="4"/>
      <c r="D135" s="117"/>
      <c r="X135" s="121"/>
      <c r="Y135" s="122"/>
      <c r="Z135" s="121"/>
    </row>
    <row r="136" spans="2:26" ht="12.75">
      <c r="B136" s="4"/>
      <c r="D136" s="117"/>
      <c r="X136" s="121"/>
      <c r="Y136" s="122"/>
      <c r="Z136" s="121"/>
    </row>
    <row r="137" spans="2:26" ht="12.75">
      <c r="B137" s="4"/>
      <c r="D137" s="117"/>
      <c r="X137" s="121"/>
      <c r="Y137" s="122"/>
      <c r="Z137" s="121"/>
    </row>
    <row r="138" spans="2:26" ht="12.75">
      <c r="B138" s="4"/>
      <c r="D138" s="117"/>
      <c r="X138" s="121"/>
      <c r="Y138" s="122"/>
      <c r="Z138" s="121"/>
    </row>
    <row r="139" spans="2:26" ht="12.75">
      <c r="B139" s="4"/>
      <c r="D139" s="117"/>
      <c r="X139" s="121"/>
      <c r="Y139" s="122"/>
      <c r="Z139" s="121"/>
    </row>
    <row r="140" spans="2:26" ht="12.75">
      <c r="B140" s="4"/>
      <c r="D140" s="117"/>
      <c r="X140" s="121"/>
      <c r="Y140" s="122"/>
      <c r="Z140" s="121"/>
    </row>
    <row r="141" spans="2:26" ht="12.75">
      <c r="B141" s="4"/>
      <c r="D141" s="117"/>
      <c r="X141" s="121"/>
      <c r="Y141" s="122"/>
      <c r="Z141" s="121"/>
    </row>
    <row r="142" spans="2:26" ht="12.75">
      <c r="B142" s="4"/>
      <c r="D142" s="117"/>
      <c r="X142" s="121"/>
      <c r="Y142" s="122"/>
      <c r="Z142" s="121"/>
    </row>
    <row r="143" spans="2:26" ht="12.75">
      <c r="B143" s="4"/>
      <c r="D143" s="117"/>
      <c r="X143" s="121"/>
      <c r="Y143" s="122"/>
      <c r="Z143" s="121"/>
    </row>
    <row r="144" spans="2:26" ht="12.75">
      <c r="B144" s="4"/>
      <c r="D144" s="117"/>
      <c r="X144" s="121"/>
      <c r="Y144" s="122"/>
      <c r="Z144" s="121"/>
    </row>
    <row r="145" spans="2:26" ht="12.75">
      <c r="B145" s="4"/>
      <c r="D145" s="117"/>
      <c r="X145" s="121"/>
      <c r="Y145" s="122"/>
      <c r="Z145" s="121"/>
    </row>
    <row r="146" spans="2:26" ht="12.75">
      <c r="B146" s="4"/>
      <c r="D146" s="117"/>
      <c r="X146" s="121"/>
      <c r="Y146" s="122"/>
      <c r="Z146" s="121"/>
    </row>
    <row r="147" spans="2:26" ht="12.75">
      <c r="B147" s="4"/>
      <c r="D147" s="117"/>
      <c r="X147" s="121"/>
      <c r="Y147" s="122"/>
      <c r="Z147" s="121"/>
    </row>
    <row r="148" spans="2:26" ht="12.75">
      <c r="B148" s="4"/>
      <c r="D148" s="117"/>
      <c r="X148" s="121"/>
      <c r="Y148" s="122"/>
      <c r="Z148" s="121"/>
    </row>
    <row r="149" spans="2:26" ht="12.75">
      <c r="B149" s="4"/>
      <c r="D149" s="117"/>
      <c r="X149" s="121"/>
      <c r="Y149" s="122"/>
      <c r="Z149" s="121"/>
    </row>
    <row r="150" spans="2:26" ht="12.75">
      <c r="B150" s="4"/>
      <c r="D150" s="117"/>
      <c r="X150" s="121"/>
      <c r="Y150" s="122"/>
      <c r="Z150" s="121"/>
    </row>
    <row r="151" spans="2:26" ht="12.75">
      <c r="B151" s="4"/>
      <c r="D151" s="117"/>
      <c r="X151" s="121"/>
      <c r="Y151" s="122"/>
      <c r="Z151" s="121"/>
    </row>
    <row r="152" spans="2:26" ht="12.75">
      <c r="B152" s="4"/>
      <c r="D152" s="117"/>
      <c r="X152" s="121"/>
      <c r="Y152" s="122"/>
      <c r="Z152" s="121"/>
    </row>
    <row r="153" spans="2:26" ht="12.75">
      <c r="B153" s="4"/>
      <c r="D153" s="117"/>
      <c r="X153" s="121"/>
      <c r="Y153" s="122"/>
      <c r="Z153" s="121"/>
    </row>
    <row r="154" spans="2:26" ht="12.75">
      <c r="B154" s="4"/>
      <c r="D154" s="117"/>
      <c r="X154" s="121"/>
      <c r="Y154" s="122"/>
      <c r="Z154" s="121"/>
    </row>
    <row r="155" spans="2:26" ht="12.75">
      <c r="B155" s="4"/>
      <c r="D155" s="117"/>
      <c r="X155" s="121"/>
      <c r="Y155" s="122"/>
      <c r="Z155" s="121"/>
    </row>
    <row r="156" spans="2:26" ht="12.75">
      <c r="B156" s="4"/>
      <c r="D156" s="117"/>
      <c r="X156" s="121"/>
      <c r="Y156" s="122"/>
      <c r="Z156" s="121"/>
    </row>
    <row r="157" spans="2:26" ht="12.75">
      <c r="B157" s="4"/>
      <c r="D157" s="117"/>
      <c r="X157" s="121"/>
      <c r="Y157" s="122"/>
      <c r="Z157" s="121"/>
    </row>
    <row r="158" spans="2:26" ht="12.75">
      <c r="B158" s="4"/>
      <c r="D158" s="117"/>
      <c r="X158" s="121"/>
      <c r="Y158" s="122"/>
      <c r="Z158" s="121"/>
    </row>
    <row r="159" spans="2:26" ht="12.75">
      <c r="B159" s="4"/>
      <c r="D159" s="117"/>
      <c r="X159" s="121"/>
      <c r="Y159" s="122"/>
      <c r="Z159" s="121"/>
    </row>
    <row r="160" spans="2:26" ht="12.75">
      <c r="B160" s="4"/>
      <c r="D160" s="117"/>
      <c r="X160" s="121"/>
      <c r="Y160" s="122"/>
      <c r="Z160" s="121"/>
    </row>
    <row r="161" spans="2:26" ht="12.75">
      <c r="B161" s="4"/>
      <c r="D161" s="117"/>
      <c r="X161" s="121"/>
      <c r="Y161" s="122"/>
      <c r="Z161" s="121"/>
    </row>
    <row r="162" spans="2:26" ht="12.75">
      <c r="B162" s="4"/>
      <c r="D162" s="117"/>
      <c r="X162" s="121"/>
      <c r="Y162" s="122"/>
      <c r="Z162" s="121"/>
    </row>
    <row r="163" spans="2:26" ht="12.75">
      <c r="B163" s="4"/>
      <c r="D163" s="117"/>
      <c r="X163" s="121"/>
      <c r="Y163" s="122"/>
      <c r="Z163" s="121"/>
    </row>
    <row r="164" spans="2:26" ht="12.75">
      <c r="B164" s="4"/>
      <c r="D164" s="117"/>
      <c r="X164" s="121"/>
      <c r="Y164" s="122"/>
      <c r="Z164" s="121"/>
    </row>
    <row r="165" spans="2:26" ht="12.75">
      <c r="B165" s="4"/>
      <c r="D165" s="117"/>
      <c r="X165" s="121"/>
      <c r="Y165" s="122"/>
      <c r="Z165" s="121"/>
    </row>
    <row r="166" spans="2:26" ht="12.75">
      <c r="B166" s="4"/>
      <c r="D166" s="117"/>
      <c r="X166" s="121"/>
      <c r="Y166" s="122"/>
      <c r="Z166" s="121"/>
    </row>
    <row r="167" spans="2:26" ht="12.75">
      <c r="B167" s="4"/>
      <c r="D167" s="117"/>
      <c r="X167" s="121"/>
      <c r="Y167" s="122"/>
      <c r="Z167" s="121"/>
    </row>
    <row r="168" spans="2:26" ht="12.75">
      <c r="B168" s="4"/>
      <c r="D168" s="117"/>
      <c r="X168" s="121"/>
      <c r="Y168" s="122"/>
      <c r="Z168" s="121"/>
    </row>
    <row r="169" spans="2:26" ht="12.75">
      <c r="B169" s="4"/>
      <c r="D169" s="117"/>
      <c r="X169" s="121"/>
      <c r="Y169" s="122"/>
      <c r="Z169" s="121"/>
    </row>
    <row r="170" spans="2:26" ht="12.75">
      <c r="B170" s="4"/>
      <c r="D170" s="117"/>
      <c r="X170" s="121"/>
      <c r="Y170" s="122"/>
      <c r="Z170" s="121"/>
    </row>
    <row r="171" spans="2:26" ht="12.75">
      <c r="B171" s="4"/>
      <c r="D171" s="117"/>
      <c r="X171" s="121"/>
      <c r="Y171" s="122"/>
      <c r="Z171" s="121"/>
    </row>
    <row r="172" spans="2:26" ht="12.75">
      <c r="B172" s="4"/>
      <c r="D172" s="117"/>
      <c r="X172" s="121"/>
      <c r="Y172" s="122"/>
      <c r="Z172" s="121"/>
    </row>
    <row r="173" spans="2:26" ht="12.75">
      <c r="B173" s="4"/>
      <c r="D173" s="117"/>
      <c r="X173" s="121"/>
      <c r="Y173" s="122"/>
      <c r="Z173" s="121"/>
    </row>
    <row r="174" spans="2:26" ht="12.75">
      <c r="B174" s="4"/>
      <c r="D174" s="117"/>
      <c r="X174" s="121"/>
      <c r="Y174" s="122"/>
      <c r="Z174" s="121"/>
    </row>
    <row r="175" spans="2:26" ht="12.75">
      <c r="B175" s="4"/>
      <c r="D175" s="117"/>
      <c r="X175" s="121"/>
      <c r="Y175" s="122"/>
      <c r="Z175" s="121"/>
    </row>
    <row r="176" spans="2:26" ht="12.75">
      <c r="B176" s="4"/>
      <c r="D176" s="117"/>
      <c r="X176" s="121"/>
      <c r="Y176" s="122"/>
      <c r="Z176" s="121"/>
    </row>
    <row r="177" spans="2:26" ht="12.75">
      <c r="B177" s="4"/>
      <c r="D177" s="117"/>
      <c r="X177" s="121"/>
      <c r="Y177" s="122"/>
      <c r="Z177" s="121"/>
    </row>
    <row r="178" spans="2:26" ht="12.75">
      <c r="B178" s="4"/>
      <c r="D178" s="117"/>
      <c r="X178" s="121"/>
      <c r="Y178" s="122"/>
      <c r="Z178" s="121"/>
    </row>
    <row r="179" spans="2:26" ht="12.75">
      <c r="B179" s="4"/>
      <c r="D179" s="117"/>
      <c r="X179" s="121"/>
      <c r="Y179" s="122"/>
      <c r="Z179" s="121"/>
    </row>
    <row r="180" spans="2:26" ht="12.75">
      <c r="B180" s="4"/>
      <c r="D180" s="117"/>
      <c r="X180" s="121"/>
      <c r="Y180" s="122"/>
      <c r="Z180" s="121"/>
    </row>
    <row r="181" spans="2:26" ht="12.75">
      <c r="B181" s="4"/>
      <c r="D181" s="117"/>
      <c r="X181" s="121"/>
      <c r="Y181" s="122"/>
      <c r="Z181" s="121"/>
    </row>
    <row r="182" spans="2:26" ht="12.75">
      <c r="B182" s="4"/>
      <c r="D182" s="117"/>
      <c r="X182" s="121"/>
      <c r="Y182" s="122"/>
      <c r="Z182" s="121"/>
    </row>
    <row r="183" spans="2:26" ht="12.75">
      <c r="B183" s="4"/>
      <c r="D183" s="117"/>
      <c r="X183" s="121"/>
      <c r="Y183" s="122"/>
      <c r="Z183" s="121"/>
    </row>
    <row r="184" spans="2:26" ht="12.75">
      <c r="B184" s="4"/>
      <c r="D184" s="117"/>
      <c r="X184" s="121"/>
      <c r="Y184" s="122"/>
      <c r="Z184" s="121"/>
    </row>
    <row r="185" spans="2:26" ht="12.75">
      <c r="B185" s="4"/>
      <c r="D185" s="117"/>
      <c r="X185" s="121"/>
      <c r="Y185" s="122"/>
      <c r="Z185" s="121"/>
    </row>
    <row r="186" spans="2:26" ht="12.75">
      <c r="B186" s="4"/>
      <c r="D186" s="117"/>
      <c r="X186" s="121"/>
      <c r="Y186" s="122"/>
      <c r="Z186" s="121"/>
    </row>
    <row r="187" spans="2:26" ht="12.75">
      <c r="B187" s="4"/>
      <c r="D187" s="117"/>
      <c r="X187" s="121"/>
      <c r="Y187" s="122"/>
      <c r="Z187" s="121"/>
    </row>
    <row r="188" spans="2:26" ht="12.75">
      <c r="B188" s="4"/>
      <c r="D188" s="117"/>
      <c r="X188" s="121"/>
      <c r="Y188" s="122"/>
      <c r="Z188" s="121"/>
    </row>
    <row r="189" spans="2:26" ht="12.75">
      <c r="B189" s="4"/>
      <c r="D189" s="117"/>
      <c r="X189" s="121"/>
      <c r="Y189" s="122"/>
      <c r="Z189" s="121"/>
    </row>
    <row r="190" spans="2:26" ht="12.75">
      <c r="B190" s="4"/>
      <c r="D190" s="117"/>
      <c r="X190" s="121"/>
      <c r="Y190" s="122"/>
      <c r="Z190" s="121"/>
    </row>
    <row r="191" spans="2:26" ht="12.75">
      <c r="B191" s="4"/>
      <c r="D191" s="117"/>
      <c r="X191" s="121"/>
      <c r="Y191" s="122"/>
      <c r="Z191" s="121"/>
    </row>
    <row r="192" spans="2:26" ht="12.75">
      <c r="B192" s="4"/>
      <c r="D192" s="117"/>
      <c r="X192" s="121"/>
      <c r="Y192" s="122"/>
      <c r="Z192" s="121"/>
    </row>
    <row r="193" spans="2:26" ht="12.75">
      <c r="B193" s="4"/>
      <c r="D193" s="117"/>
      <c r="X193" s="121"/>
      <c r="Y193" s="122"/>
      <c r="Z193" s="121"/>
    </row>
    <row r="194" spans="2:26" ht="12.75">
      <c r="B194" s="4"/>
      <c r="D194" s="117"/>
      <c r="X194" s="121"/>
      <c r="Y194" s="122"/>
      <c r="Z194" s="121"/>
    </row>
    <row r="195" spans="2:26" ht="12.75">
      <c r="B195" s="4"/>
      <c r="D195" s="117"/>
      <c r="X195" s="121"/>
      <c r="Y195" s="122"/>
      <c r="Z195" s="121"/>
    </row>
    <row r="196" spans="2:26" ht="12.75">
      <c r="B196" s="4"/>
      <c r="D196" s="117"/>
      <c r="X196" s="121"/>
      <c r="Y196" s="122"/>
      <c r="Z196" s="121"/>
    </row>
    <row r="197" spans="2:26" ht="14.25" customHeight="1">
      <c r="B197" s="4"/>
      <c r="D197" s="117"/>
      <c r="X197" s="121"/>
      <c r="Y197" s="122"/>
      <c r="Z197" s="121"/>
    </row>
    <row r="198" spans="2:26" ht="12.75">
      <c r="B198" s="4"/>
      <c r="D198" s="117"/>
      <c r="X198" s="121"/>
      <c r="Y198" s="122"/>
      <c r="Z198" s="121"/>
    </row>
    <row r="199" spans="2:26" ht="12.75">
      <c r="B199" s="4"/>
      <c r="D199" s="117"/>
      <c r="X199" s="121"/>
      <c r="Y199" s="122"/>
      <c r="Z199" s="121"/>
    </row>
    <row r="200" spans="2:26" ht="12.75">
      <c r="B200" s="4"/>
      <c r="D200" s="117"/>
      <c r="X200" s="121"/>
      <c r="Y200" s="122"/>
      <c r="Z200" s="121"/>
    </row>
    <row r="201" spans="2:26" ht="12.75">
      <c r="B201" s="4"/>
      <c r="D201" s="117"/>
      <c r="X201" s="121"/>
      <c r="Y201" s="122"/>
      <c r="Z201" s="121"/>
    </row>
    <row r="202" spans="2:26" ht="12.75">
      <c r="B202" s="4"/>
      <c r="D202" s="117"/>
      <c r="X202" s="121"/>
      <c r="Y202" s="122"/>
      <c r="Z202" s="121"/>
    </row>
    <row r="203" spans="2:26" ht="12.75">
      <c r="B203" s="4"/>
      <c r="D203" s="117"/>
      <c r="X203" s="121"/>
      <c r="Y203" s="122"/>
      <c r="Z203" s="121"/>
    </row>
    <row r="204" spans="2:26" ht="12.75">
      <c r="B204" s="4"/>
      <c r="D204" s="117"/>
      <c r="X204" s="121"/>
      <c r="Y204" s="122"/>
      <c r="Z204" s="121"/>
    </row>
    <row r="205" spans="2:26" ht="12.75">
      <c r="B205" s="4"/>
      <c r="D205" s="117"/>
      <c r="X205" s="121"/>
      <c r="Y205" s="122"/>
      <c r="Z205" s="121"/>
    </row>
    <row r="206" spans="2:26" ht="12.75">
      <c r="B206" s="4"/>
      <c r="D206" s="117"/>
      <c r="X206" s="121"/>
      <c r="Y206" s="122"/>
      <c r="Z206" s="121"/>
    </row>
    <row r="207" spans="2:26" ht="12.75">
      <c r="B207" s="4"/>
      <c r="D207" s="117"/>
      <c r="X207" s="121"/>
      <c r="Y207" s="122"/>
      <c r="Z207" s="121"/>
    </row>
    <row r="208" spans="2:26" ht="12.75">
      <c r="B208" s="4"/>
      <c r="D208" s="117"/>
      <c r="X208" s="121"/>
      <c r="Y208" s="122"/>
      <c r="Z208" s="121"/>
    </row>
    <row r="209" spans="2:26" ht="12.75">
      <c r="B209" s="4"/>
      <c r="D209" s="117"/>
      <c r="X209" s="121"/>
      <c r="Y209" s="122"/>
      <c r="Z209" s="121"/>
    </row>
    <row r="210" spans="2:26" ht="12.75">
      <c r="B210" s="4"/>
      <c r="D210" s="117"/>
      <c r="X210" s="121"/>
      <c r="Y210" s="122"/>
      <c r="Z210" s="121"/>
    </row>
    <row r="211" spans="2:26" ht="12.75">
      <c r="B211" s="4"/>
      <c r="D211" s="117"/>
      <c r="X211" s="121"/>
      <c r="Y211" s="122"/>
      <c r="Z211" s="121"/>
    </row>
    <row r="212" spans="2:26" ht="12.75">
      <c r="B212" s="4"/>
      <c r="D212" s="117"/>
      <c r="X212" s="121"/>
      <c r="Y212" s="122"/>
      <c r="Z212" s="121"/>
    </row>
    <row r="213" spans="2:26" ht="12.75">
      <c r="B213" s="4"/>
      <c r="D213" s="117"/>
      <c r="X213" s="121"/>
      <c r="Y213" s="122"/>
      <c r="Z213" s="121"/>
    </row>
    <row r="214" spans="2:26" ht="12.75">
      <c r="B214" s="4"/>
      <c r="D214" s="117"/>
      <c r="X214" s="121"/>
      <c r="Y214" s="122"/>
      <c r="Z214" s="121"/>
    </row>
    <row r="215" spans="2:26" ht="12.75">
      <c r="B215" s="4"/>
      <c r="D215" s="117"/>
      <c r="X215" s="121"/>
      <c r="Y215" s="122"/>
      <c r="Z215" s="121"/>
    </row>
    <row r="216" spans="2:26" ht="12.75">
      <c r="B216" s="4"/>
      <c r="D216" s="117"/>
      <c r="X216" s="121"/>
      <c r="Y216" s="122"/>
      <c r="Z216" s="121"/>
    </row>
    <row r="217" spans="2:26" ht="12.75">
      <c r="B217" s="4"/>
      <c r="D217" s="117"/>
      <c r="X217" s="121"/>
      <c r="Y217" s="122"/>
      <c r="Z217" s="121"/>
    </row>
    <row r="218" spans="2:26" ht="12.75">
      <c r="B218" s="4"/>
      <c r="D218" s="117"/>
      <c r="X218" s="121"/>
      <c r="Y218" s="122"/>
      <c r="Z218" s="121"/>
    </row>
    <row r="219" spans="2:26" ht="12.75">
      <c r="B219" s="4"/>
      <c r="D219" s="117"/>
      <c r="X219" s="121"/>
      <c r="Y219" s="122"/>
      <c r="Z219" s="121"/>
    </row>
    <row r="220" spans="2:26" ht="12.75">
      <c r="B220" s="4"/>
      <c r="D220" s="117"/>
      <c r="X220" s="121"/>
      <c r="Y220" s="122"/>
      <c r="Z220" s="121"/>
    </row>
    <row r="221" spans="2:26" ht="12.75">
      <c r="B221" s="4"/>
      <c r="D221" s="117"/>
      <c r="X221" s="121"/>
      <c r="Y221" s="122"/>
      <c r="Z221" s="121"/>
    </row>
    <row r="222" spans="2:26" ht="12.75">
      <c r="B222" s="4"/>
      <c r="D222" s="117"/>
      <c r="X222" s="121"/>
      <c r="Y222" s="122"/>
      <c r="Z222" s="121"/>
    </row>
    <row r="223" spans="2:26" ht="12.75">
      <c r="B223" s="4"/>
      <c r="D223" s="117"/>
      <c r="X223" s="121"/>
      <c r="Y223" s="122"/>
      <c r="Z223" s="121"/>
    </row>
    <row r="224" spans="2:26" ht="12.75">
      <c r="B224" s="4"/>
      <c r="D224" s="117"/>
      <c r="X224" s="121"/>
      <c r="Y224" s="122"/>
      <c r="Z224" s="121"/>
    </row>
    <row r="225" spans="2:26" ht="12.75">
      <c r="B225" s="4"/>
      <c r="D225" s="117"/>
      <c r="X225" s="121"/>
      <c r="Y225" s="122"/>
      <c r="Z225" s="121"/>
    </row>
    <row r="226" spans="2:26" ht="12.75">
      <c r="B226" s="4"/>
      <c r="D226" s="117"/>
      <c r="X226" s="121"/>
      <c r="Y226" s="122"/>
      <c r="Z226" s="121"/>
    </row>
    <row r="227" spans="2:26" ht="12.75">
      <c r="B227" s="4"/>
      <c r="D227" s="117"/>
      <c r="X227" s="121"/>
      <c r="Y227" s="122"/>
      <c r="Z227" s="121"/>
    </row>
    <row r="228" spans="2:26" ht="12.75">
      <c r="B228" s="4"/>
      <c r="D228" s="117"/>
      <c r="X228" s="121"/>
      <c r="Y228" s="122"/>
      <c r="Z228" s="121"/>
    </row>
    <row r="229" spans="2:26" ht="12.75">
      <c r="B229" s="4"/>
      <c r="D229" s="117"/>
      <c r="X229" s="121"/>
      <c r="Y229" s="122"/>
      <c r="Z229" s="121"/>
    </row>
    <row r="230" spans="2:26" ht="12.75">
      <c r="B230" s="4"/>
      <c r="D230" s="117"/>
      <c r="X230" s="121"/>
      <c r="Y230" s="122"/>
      <c r="Z230" s="121"/>
    </row>
    <row r="231" spans="2:26" ht="12.75">
      <c r="B231" s="4"/>
      <c r="D231" s="117"/>
      <c r="X231" s="121"/>
      <c r="Y231" s="122"/>
      <c r="Z231" s="121"/>
    </row>
    <row r="232" spans="2:26" ht="12.75">
      <c r="B232" s="4"/>
      <c r="D232" s="117"/>
      <c r="X232" s="121"/>
      <c r="Y232" s="122"/>
      <c r="Z232" s="121"/>
    </row>
    <row r="233" spans="2:26" ht="12.75">
      <c r="B233" s="4"/>
      <c r="D233" s="117"/>
      <c r="X233" s="121"/>
      <c r="Y233" s="122"/>
      <c r="Z233" s="121"/>
    </row>
    <row r="234" spans="2:26" ht="12.75">
      <c r="B234" s="4"/>
      <c r="D234" s="117"/>
      <c r="X234" s="121"/>
      <c r="Y234" s="122"/>
      <c r="Z234" s="121"/>
    </row>
    <row r="235" spans="2:26" ht="12.75">
      <c r="B235" s="4"/>
      <c r="D235" s="117"/>
      <c r="X235" s="121"/>
      <c r="Y235" s="122"/>
      <c r="Z235" s="121"/>
    </row>
    <row r="236" spans="2:26" ht="12.75">
      <c r="B236" s="4"/>
      <c r="D236" s="117"/>
      <c r="X236" s="121"/>
      <c r="Y236" s="122"/>
      <c r="Z236" s="121"/>
    </row>
    <row r="237" spans="2:26" ht="12.75">
      <c r="B237" s="4"/>
      <c r="D237" s="117"/>
      <c r="X237" s="121"/>
      <c r="Y237" s="122"/>
      <c r="Z237" s="121"/>
    </row>
    <row r="238" spans="2:26" ht="12.75">
      <c r="B238" s="4"/>
      <c r="D238" s="117"/>
      <c r="X238" s="121"/>
      <c r="Y238" s="122"/>
      <c r="Z238" s="121"/>
    </row>
    <row r="239" spans="2:26" ht="12.75">
      <c r="B239" s="4"/>
      <c r="D239" s="117"/>
      <c r="X239" s="121"/>
      <c r="Y239" s="122"/>
      <c r="Z239" s="121"/>
    </row>
    <row r="240" spans="2:26" ht="12.75">
      <c r="B240" s="4"/>
      <c r="D240" s="117"/>
      <c r="X240" s="121"/>
      <c r="Y240" s="122"/>
      <c r="Z240" s="121"/>
    </row>
    <row r="241" spans="2:26" ht="12.75">
      <c r="B241" s="4"/>
      <c r="D241" s="117"/>
      <c r="X241" s="121"/>
      <c r="Y241" s="122"/>
      <c r="Z241" s="121"/>
    </row>
    <row r="242" spans="2:26" ht="12.75">
      <c r="B242" s="4"/>
      <c r="D242" s="117"/>
      <c r="X242" s="121"/>
      <c r="Y242" s="122"/>
      <c r="Z242" s="121"/>
    </row>
    <row r="243" spans="2:26" ht="12.75">
      <c r="B243" s="4"/>
      <c r="D243" s="117"/>
      <c r="X243" s="121"/>
      <c r="Y243" s="122"/>
      <c r="Z243" s="121"/>
    </row>
    <row r="244" spans="2:26" ht="12.75">
      <c r="B244" s="4"/>
      <c r="D244" s="117"/>
      <c r="X244" s="121"/>
      <c r="Y244" s="122"/>
      <c r="Z244" s="121"/>
    </row>
    <row r="245" spans="2:26" ht="12.75">
      <c r="B245" s="4"/>
      <c r="D245" s="117"/>
      <c r="X245" s="121"/>
      <c r="Y245" s="122"/>
      <c r="Z245" s="121"/>
    </row>
    <row r="246" spans="2:26" ht="12.75">
      <c r="B246" s="4"/>
      <c r="D246" s="117"/>
      <c r="X246" s="121"/>
      <c r="Y246" s="122"/>
      <c r="Z246" s="121"/>
    </row>
    <row r="247" spans="2:26" ht="12.75">
      <c r="B247" s="4"/>
      <c r="D247" s="117"/>
      <c r="X247" s="121"/>
      <c r="Y247" s="122"/>
      <c r="Z247" s="121"/>
    </row>
    <row r="248" spans="2:26" ht="12.75">
      <c r="B248" s="4"/>
      <c r="D248" s="117"/>
      <c r="X248" s="121"/>
      <c r="Y248" s="122"/>
      <c r="Z248" s="121"/>
    </row>
    <row r="249" spans="2:26" ht="12.75">
      <c r="B249" s="4"/>
      <c r="D249" s="117"/>
      <c r="X249" s="121"/>
      <c r="Y249" s="122"/>
      <c r="Z249" s="121"/>
    </row>
    <row r="250" spans="2:26" ht="12.75">
      <c r="B250" s="4"/>
      <c r="D250" s="117"/>
      <c r="X250" s="121"/>
      <c r="Y250" s="122"/>
      <c r="Z250" s="121"/>
    </row>
    <row r="251" spans="2:26" ht="12.75">
      <c r="B251" s="4"/>
      <c r="D251" s="117"/>
      <c r="X251" s="121"/>
      <c r="Y251" s="122"/>
      <c r="Z251" s="121"/>
    </row>
    <row r="252" spans="2:26" ht="12.75">
      <c r="B252" s="4"/>
      <c r="D252" s="117"/>
      <c r="X252" s="121"/>
      <c r="Y252" s="122"/>
      <c r="Z252" s="121"/>
    </row>
    <row r="253" spans="2:26" ht="12.75">
      <c r="B253" s="4"/>
      <c r="D253" s="117"/>
      <c r="X253" s="121"/>
      <c r="Y253" s="122"/>
      <c r="Z253" s="121"/>
    </row>
    <row r="254" spans="1:84" s="124" customFormat="1" ht="12.75">
      <c r="A254" s="2"/>
      <c r="B254" s="4"/>
      <c r="C254" s="2"/>
      <c r="D254" s="117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120"/>
      <c r="X254" s="121"/>
      <c r="Y254" s="122"/>
      <c r="Z254" s="121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2:26" ht="12.75">
      <c r="B255" s="4"/>
      <c r="D255" s="117"/>
      <c r="X255" s="121"/>
      <c r="Y255" s="122"/>
      <c r="Z255" s="121"/>
    </row>
    <row r="256" spans="2:26" ht="12.75">
      <c r="B256" s="4"/>
      <c r="D256" s="117"/>
      <c r="X256" s="121"/>
      <c r="Y256" s="122"/>
      <c r="Z256" s="121"/>
    </row>
    <row r="257" spans="2:26" ht="12.75">
      <c r="B257" s="4"/>
      <c r="D257" s="117"/>
      <c r="X257" s="121"/>
      <c r="Y257" s="122"/>
      <c r="Z257" s="121"/>
    </row>
    <row r="258" spans="2:26" ht="12.75">
      <c r="B258" s="4"/>
      <c r="D258" s="117"/>
      <c r="X258" s="121"/>
      <c r="Y258" s="122"/>
      <c r="Z258" s="121"/>
    </row>
    <row r="259" spans="2:26" ht="12.75">
      <c r="B259" s="4"/>
      <c r="D259" s="117"/>
      <c r="X259" s="121"/>
      <c r="Y259" s="122"/>
      <c r="Z259" s="121"/>
    </row>
    <row r="260" spans="2:26" ht="12.75">
      <c r="B260" s="4"/>
      <c r="D260" s="117"/>
      <c r="X260" s="121"/>
      <c r="Y260" s="122"/>
      <c r="Z260" s="121"/>
    </row>
    <row r="261" spans="2:26" ht="12.75">
      <c r="B261" s="4"/>
      <c r="D261" s="117"/>
      <c r="X261" s="121"/>
      <c r="Y261" s="122"/>
      <c r="Z261" s="121"/>
    </row>
    <row r="262" spans="2:26" ht="12.75">
      <c r="B262" s="4"/>
      <c r="D262" s="117"/>
      <c r="X262" s="121"/>
      <c r="Y262" s="122"/>
      <c r="Z262" s="121"/>
    </row>
    <row r="263" spans="2:26" ht="12.75">
      <c r="B263" s="4"/>
      <c r="D263" s="117"/>
      <c r="X263" s="121"/>
      <c r="Y263" s="122"/>
      <c r="Z263" s="121"/>
    </row>
    <row r="264" spans="2:26" ht="12.75">
      <c r="B264" s="4"/>
      <c r="D264" s="117"/>
      <c r="X264" s="121"/>
      <c r="Y264" s="122"/>
      <c r="Z264" s="121"/>
    </row>
    <row r="265" spans="2:26" ht="12.75">
      <c r="B265" s="4"/>
      <c r="D265" s="117"/>
      <c r="X265" s="121"/>
      <c r="Y265" s="122"/>
      <c r="Z265" s="121"/>
    </row>
    <row r="266" spans="2:26" ht="12.75">
      <c r="B266" s="4"/>
      <c r="D266" s="117"/>
      <c r="X266" s="121"/>
      <c r="Y266" s="122"/>
      <c r="Z266" s="121"/>
    </row>
    <row r="267" spans="2:84" ht="12.75">
      <c r="B267" s="4"/>
      <c r="D267" s="117"/>
      <c r="F267" s="115"/>
      <c r="W267" s="118"/>
      <c r="X267" s="3"/>
      <c r="Y267" s="119"/>
      <c r="Z267" s="3"/>
      <c r="BO267" s="115"/>
      <c r="BQ267" s="4"/>
      <c r="BR267" s="4"/>
      <c r="BS267" s="4"/>
      <c r="BT267" s="4"/>
      <c r="BU267" s="4"/>
      <c r="BV267" s="4"/>
      <c r="BW267" s="4"/>
      <c r="CC267" s="4"/>
      <c r="CD267" s="4"/>
      <c r="CF267" s="4"/>
    </row>
    <row r="268" spans="2:26" ht="12.75">
      <c r="B268" s="4"/>
      <c r="D268" s="117"/>
      <c r="W268" s="118"/>
      <c r="X268" s="3"/>
      <c r="Y268" s="119"/>
      <c r="Z268" s="3"/>
    </row>
    <row r="269" spans="2:26" ht="12.75">
      <c r="B269" s="4"/>
      <c r="D269" s="117"/>
      <c r="X269" s="121"/>
      <c r="Y269" s="122"/>
      <c r="Z269" s="121"/>
    </row>
    <row r="270" spans="1:84" s="123" customFormat="1" ht="12.75">
      <c r="A270" s="2"/>
      <c r="B270" s="4"/>
      <c r="C270" s="2"/>
      <c r="D270" s="11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120"/>
      <c r="X270" s="121"/>
      <c r="Y270" s="122"/>
      <c r="Z270" s="121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2:26" ht="12.75">
      <c r="B271" s="4"/>
      <c r="D271" s="117"/>
      <c r="X271" s="121"/>
      <c r="Y271" s="122"/>
      <c r="Z271" s="121"/>
    </row>
    <row r="272" spans="2:26" ht="12.75">
      <c r="B272" s="4"/>
      <c r="D272" s="117"/>
      <c r="X272" s="121"/>
      <c r="Y272" s="122"/>
      <c r="Z272" s="121"/>
    </row>
    <row r="273" spans="1:84" s="123" customFormat="1" ht="12.75">
      <c r="A273" s="2"/>
      <c r="B273" s="4"/>
      <c r="C273" s="2"/>
      <c r="D273" s="11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120"/>
      <c r="X273" s="121"/>
      <c r="Y273" s="122"/>
      <c r="Z273" s="121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2:26" ht="12.75">
      <c r="B274" s="4"/>
      <c r="D274" s="117"/>
      <c r="X274" s="121"/>
      <c r="Y274" s="122"/>
      <c r="Z274" s="121"/>
    </row>
    <row r="275" spans="2:26" ht="12.75">
      <c r="B275" s="4"/>
      <c r="D275" s="117"/>
      <c r="X275" s="121"/>
      <c r="Y275" s="122"/>
      <c r="Z275" s="121"/>
    </row>
    <row r="276" spans="1:84" s="123" customFormat="1" ht="12.75">
      <c r="A276" s="2"/>
      <c r="B276" s="4"/>
      <c r="C276" s="2"/>
      <c r="D276" s="11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120"/>
      <c r="X276" s="121"/>
      <c r="Y276" s="122"/>
      <c r="Z276" s="121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2:26" ht="12.75">
      <c r="B277" s="4"/>
      <c r="D277" s="117"/>
      <c r="X277" s="121"/>
      <c r="Y277" s="122"/>
      <c r="Z277" s="121"/>
    </row>
    <row r="278" spans="2:26" ht="12.75">
      <c r="B278" s="4"/>
      <c r="D278" s="117"/>
      <c r="X278" s="121"/>
      <c r="Y278" s="122"/>
      <c r="Z278" s="121"/>
    </row>
    <row r="279" spans="2:26" ht="12.75">
      <c r="B279" s="4"/>
      <c r="D279" s="117"/>
      <c r="X279" s="121"/>
      <c r="Y279" s="122"/>
      <c r="Z279" s="121"/>
    </row>
    <row r="280" spans="2:26" ht="12.75">
      <c r="B280" s="4"/>
      <c r="D280" s="117"/>
      <c r="X280" s="121"/>
      <c r="Y280" s="122"/>
      <c r="Z280" s="121"/>
    </row>
    <row r="281" spans="2:26" ht="12.75">
      <c r="B281" s="4"/>
      <c r="D281" s="117"/>
      <c r="X281" s="121"/>
      <c r="Y281" s="122"/>
      <c r="Z281" s="121"/>
    </row>
    <row r="282" spans="2:26" ht="12.75">
      <c r="B282" s="4"/>
      <c r="D282" s="117"/>
      <c r="X282" s="121"/>
      <c r="Y282" s="122"/>
      <c r="Z282" s="121"/>
    </row>
    <row r="283" spans="2:26" ht="12.75">
      <c r="B283" s="4"/>
      <c r="D283" s="117"/>
      <c r="X283" s="121"/>
      <c r="Y283" s="122"/>
      <c r="Z283" s="121"/>
    </row>
    <row r="284" spans="2:26" ht="12.75">
      <c r="B284" s="4"/>
      <c r="D284" s="117"/>
      <c r="X284" s="121"/>
      <c r="Y284" s="122"/>
      <c r="Z284" s="121"/>
    </row>
    <row r="285" spans="2:26" ht="12.75">
      <c r="B285" s="4"/>
      <c r="D285" s="117"/>
      <c r="X285" s="121"/>
      <c r="Y285" s="122"/>
      <c r="Z285" s="121"/>
    </row>
    <row r="286" spans="1:84" s="123" customFormat="1" ht="12.75">
      <c r="A286" s="2"/>
      <c r="B286" s="4"/>
      <c r="C286" s="2"/>
      <c r="D286" s="11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120"/>
      <c r="X286" s="121"/>
      <c r="Y286" s="122"/>
      <c r="Z286" s="121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2:26" ht="12.75">
      <c r="B287" s="4"/>
      <c r="D287" s="117"/>
      <c r="X287" s="121"/>
      <c r="Y287" s="122"/>
      <c r="Z287" s="121"/>
    </row>
    <row r="288" spans="2:26" ht="12.75">
      <c r="B288" s="4"/>
      <c r="D288" s="117"/>
      <c r="X288" s="121"/>
      <c r="Y288" s="122"/>
      <c r="Z288" s="121"/>
    </row>
    <row r="289" spans="1:84" s="123" customFormat="1" ht="12.75">
      <c r="A289" s="2"/>
      <c r="B289" s="4"/>
      <c r="C289" s="2"/>
      <c r="D289" s="11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120"/>
      <c r="X289" s="121"/>
      <c r="Y289" s="122"/>
      <c r="Z289" s="121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s="123" customFormat="1" ht="12.75">
      <c r="A290" s="2"/>
      <c r="B290" s="4"/>
      <c r="C290" s="2"/>
      <c r="D290" s="11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120"/>
      <c r="X290" s="121"/>
      <c r="Y290" s="122"/>
      <c r="Z290" s="121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2:26" ht="12.75">
      <c r="B291" s="4"/>
      <c r="D291" s="117"/>
      <c r="X291" s="121"/>
      <c r="Y291" s="122"/>
      <c r="Z291" s="121"/>
    </row>
    <row r="292" spans="2:26" ht="12.75">
      <c r="B292" s="4"/>
      <c r="D292" s="117"/>
      <c r="X292" s="121"/>
      <c r="Y292" s="122"/>
      <c r="Z292" s="121"/>
    </row>
    <row r="293" spans="2:26" ht="12.75">
      <c r="B293" s="4"/>
      <c r="D293" s="117"/>
      <c r="X293" s="121"/>
      <c r="Y293" s="122"/>
      <c r="Z293" s="121"/>
    </row>
    <row r="294" spans="2:26" ht="12.75">
      <c r="B294" s="4"/>
      <c r="D294" s="117"/>
      <c r="X294" s="121"/>
      <c r="Y294" s="122"/>
      <c r="Z294" s="121"/>
    </row>
    <row r="295" spans="2:26" ht="12.75">
      <c r="B295" s="4"/>
      <c r="D295" s="117"/>
      <c r="X295" s="121"/>
      <c r="Y295" s="122"/>
      <c r="Z295" s="121"/>
    </row>
    <row r="296" spans="2:26" ht="12.75">
      <c r="B296" s="4"/>
      <c r="D296" s="117"/>
      <c r="X296" s="121"/>
      <c r="Y296" s="122"/>
      <c r="Z296" s="121"/>
    </row>
    <row r="297" spans="2:26" ht="12.75">
      <c r="B297" s="4"/>
      <c r="D297" s="117"/>
      <c r="X297" s="121"/>
      <c r="Y297" s="122"/>
      <c r="Z297" s="121"/>
    </row>
    <row r="298" spans="2:26" ht="12.75">
      <c r="B298" s="4"/>
      <c r="D298" s="117"/>
      <c r="X298" s="121"/>
      <c r="Y298" s="122"/>
      <c r="Z298" s="121"/>
    </row>
    <row r="299" spans="2:26" ht="12.75">
      <c r="B299" s="4"/>
      <c r="D299" s="117"/>
      <c r="X299" s="121"/>
      <c r="Y299" s="122"/>
      <c r="Z299" s="121"/>
    </row>
    <row r="300" spans="2:26" ht="12.75">
      <c r="B300" s="4"/>
      <c r="D300" s="117"/>
      <c r="X300" s="121"/>
      <c r="Y300" s="122"/>
      <c r="Z300" s="121"/>
    </row>
    <row r="301" spans="2:26" ht="12.75">
      <c r="B301" s="4"/>
      <c r="D301" s="117"/>
      <c r="X301" s="121"/>
      <c r="Y301" s="122"/>
      <c r="Z301" s="121"/>
    </row>
    <row r="302" spans="2:26" ht="12.75">
      <c r="B302" s="4"/>
      <c r="D302" s="117"/>
      <c r="X302" s="121"/>
      <c r="Y302" s="122"/>
      <c r="Z302" s="121"/>
    </row>
    <row r="303" spans="2:26" ht="12.75">
      <c r="B303" s="4"/>
      <c r="D303" s="117"/>
      <c r="X303" s="121"/>
      <c r="Y303" s="122"/>
      <c r="Z303" s="121"/>
    </row>
    <row r="304" spans="2:26" ht="12.75">
      <c r="B304" s="4"/>
      <c r="D304" s="117"/>
      <c r="X304" s="121"/>
      <c r="Y304" s="122"/>
      <c r="Z304" s="121"/>
    </row>
    <row r="305" spans="2:26" ht="12.75">
      <c r="B305" s="4"/>
      <c r="D305" s="117"/>
      <c r="X305" s="121"/>
      <c r="Y305" s="122"/>
      <c r="Z305" s="121"/>
    </row>
    <row r="306" spans="2:26" ht="12.75">
      <c r="B306" s="4"/>
      <c r="D306" s="117"/>
      <c r="X306" s="121"/>
      <c r="Y306" s="122"/>
      <c r="Z306" s="121"/>
    </row>
    <row r="307" spans="2:26" ht="12.75">
      <c r="B307" s="4"/>
      <c r="D307" s="117"/>
      <c r="X307" s="121"/>
      <c r="Y307" s="122"/>
      <c r="Z307" s="121"/>
    </row>
    <row r="308" spans="2:26" ht="12.75">
      <c r="B308" s="4"/>
      <c r="D308" s="117"/>
      <c r="X308" s="121"/>
      <c r="Y308" s="122"/>
      <c r="Z308" s="121"/>
    </row>
    <row r="309" spans="2:26" ht="12.75">
      <c r="B309" s="4"/>
      <c r="D309" s="117"/>
      <c r="X309" s="121"/>
      <c r="Y309" s="122"/>
      <c r="Z309" s="121"/>
    </row>
    <row r="310" spans="2:26" ht="12.75">
      <c r="B310" s="4"/>
      <c r="D310" s="117"/>
      <c r="X310" s="121"/>
      <c r="Y310" s="122"/>
      <c r="Z310" s="121"/>
    </row>
    <row r="311" spans="2:26" ht="12.75">
      <c r="B311" s="4"/>
      <c r="D311" s="117"/>
      <c r="X311" s="121"/>
      <c r="Y311" s="122"/>
      <c r="Z311" s="121"/>
    </row>
    <row r="312" spans="2:26" ht="12.75">
      <c r="B312" s="4"/>
      <c r="D312" s="117"/>
      <c r="X312" s="121"/>
      <c r="Y312" s="122"/>
      <c r="Z312" s="121"/>
    </row>
    <row r="313" spans="2:26" ht="12.75">
      <c r="B313" s="4"/>
      <c r="D313" s="117"/>
      <c r="X313" s="121"/>
      <c r="Y313" s="122"/>
      <c r="Z313" s="121"/>
    </row>
    <row r="314" spans="2:26" ht="12.75">
      <c r="B314" s="4"/>
      <c r="D314" s="117"/>
      <c r="X314" s="121"/>
      <c r="Y314" s="122"/>
      <c r="Z314" s="121"/>
    </row>
    <row r="315" spans="2:26" ht="12.75">
      <c r="B315" s="4"/>
      <c r="D315" s="117"/>
      <c r="X315" s="121"/>
      <c r="Y315" s="122"/>
      <c r="Z315" s="121"/>
    </row>
    <row r="316" spans="1:84" s="123" customFormat="1" ht="12.75">
      <c r="A316" s="2"/>
      <c r="B316" s="4"/>
      <c r="C316" s="2"/>
      <c r="D316" s="11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120"/>
      <c r="X316" s="121"/>
      <c r="Y316" s="122"/>
      <c r="Z316" s="121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2:26" ht="12.75">
      <c r="B317" s="4"/>
      <c r="D317" s="117"/>
      <c r="X317" s="121"/>
      <c r="Y317" s="122"/>
      <c r="Z317" s="121"/>
    </row>
    <row r="318" spans="2:26" ht="12.75">
      <c r="B318" s="4"/>
      <c r="D318" s="117"/>
      <c r="X318" s="121"/>
      <c r="Y318" s="122"/>
      <c r="Z318" s="121"/>
    </row>
    <row r="319" spans="2:26" ht="12.75">
      <c r="B319" s="4"/>
      <c r="D319" s="117"/>
      <c r="X319" s="121"/>
      <c r="Y319" s="122"/>
      <c r="Z319" s="121"/>
    </row>
    <row r="320" spans="2:26" ht="12.75">
      <c r="B320" s="4"/>
      <c r="D320" s="117"/>
      <c r="X320" s="121"/>
      <c r="Y320" s="122"/>
      <c r="Z320" s="121"/>
    </row>
    <row r="321" spans="2:26" ht="12.75">
      <c r="B321" s="4"/>
      <c r="D321" s="117"/>
      <c r="X321" s="121"/>
      <c r="Y321" s="122"/>
      <c r="Z321" s="121"/>
    </row>
    <row r="322" spans="2:26" ht="12.75">
      <c r="B322" s="4"/>
      <c r="D322" s="117"/>
      <c r="X322" s="121"/>
      <c r="Y322" s="122"/>
      <c r="Z322" s="121"/>
    </row>
    <row r="323" spans="2:26" ht="12.75">
      <c r="B323" s="4"/>
      <c r="D323" s="117"/>
      <c r="X323" s="121"/>
      <c r="Y323" s="122"/>
      <c r="Z323" s="121"/>
    </row>
    <row r="324" spans="2:26" ht="12.75">
      <c r="B324" s="4"/>
      <c r="D324" s="117"/>
      <c r="X324" s="121"/>
      <c r="Y324" s="122"/>
      <c r="Z324" s="121"/>
    </row>
    <row r="325" spans="2:26" ht="12.75">
      <c r="B325" s="4"/>
      <c r="D325" s="117"/>
      <c r="X325" s="121"/>
      <c r="Y325" s="122"/>
      <c r="Z325" s="121"/>
    </row>
    <row r="326" spans="2:26" ht="12.75">
      <c r="B326" s="4"/>
      <c r="D326" s="117"/>
      <c r="X326" s="121"/>
      <c r="Y326" s="122"/>
      <c r="Z326" s="121"/>
    </row>
    <row r="327" spans="2:26" ht="12.75">
      <c r="B327" s="4"/>
      <c r="D327" s="117"/>
      <c r="X327" s="121"/>
      <c r="Y327" s="122"/>
      <c r="Z327" s="121"/>
    </row>
    <row r="328" spans="2:26" ht="12.75">
      <c r="B328" s="4"/>
      <c r="D328" s="117"/>
      <c r="X328" s="121"/>
      <c r="Y328" s="122"/>
      <c r="Z328" s="121"/>
    </row>
    <row r="329" spans="2:26" ht="12.75">
      <c r="B329" s="4"/>
      <c r="D329" s="117"/>
      <c r="X329" s="121"/>
      <c r="Y329" s="122"/>
      <c r="Z329" s="121"/>
    </row>
    <row r="330" spans="2:26" ht="12.75">
      <c r="B330" s="4"/>
      <c r="D330" s="117"/>
      <c r="X330" s="121"/>
      <c r="Y330" s="122"/>
      <c r="Z330" s="121"/>
    </row>
    <row r="331" spans="2:26" ht="12.75">
      <c r="B331" s="4"/>
      <c r="D331" s="117"/>
      <c r="X331" s="121"/>
      <c r="Y331" s="122"/>
      <c r="Z331" s="121"/>
    </row>
    <row r="332" spans="2:26" ht="12.75">
      <c r="B332" s="4"/>
      <c r="D332" s="117"/>
      <c r="X332" s="121"/>
      <c r="Y332" s="122"/>
      <c r="Z332" s="121"/>
    </row>
    <row r="333" spans="2:26" ht="12.75">
      <c r="B333" s="4"/>
      <c r="D333" s="117"/>
      <c r="X333" s="121"/>
      <c r="Y333" s="122"/>
      <c r="Z333" s="121"/>
    </row>
    <row r="334" spans="2:26" ht="12.75">
      <c r="B334" s="4"/>
      <c r="D334" s="117"/>
      <c r="X334" s="121"/>
      <c r="Y334" s="122"/>
      <c r="Z334" s="121"/>
    </row>
    <row r="335" spans="2:26" ht="12.75">
      <c r="B335" s="4"/>
      <c r="D335" s="117"/>
      <c r="X335" s="121"/>
      <c r="Y335" s="122"/>
      <c r="Z335" s="121"/>
    </row>
    <row r="336" spans="2:26" ht="12.75">
      <c r="B336" s="4"/>
      <c r="D336" s="117"/>
      <c r="X336" s="121"/>
      <c r="Y336" s="122"/>
      <c r="Z336" s="121"/>
    </row>
    <row r="337" spans="2:26" ht="12.75">
      <c r="B337" s="4"/>
      <c r="D337" s="117"/>
      <c r="X337" s="121"/>
      <c r="Y337" s="122"/>
      <c r="Z337" s="121"/>
    </row>
    <row r="338" spans="2:26" ht="12.75">
      <c r="B338" s="4"/>
      <c r="D338" s="117"/>
      <c r="X338" s="121"/>
      <c r="Y338" s="122"/>
      <c r="Z338" s="121"/>
    </row>
    <row r="339" spans="2:26" ht="12.75">
      <c r="B339" s="4"/>
      <c r="D339" s="117"/>
      <c r="X339" s="121"/>
      <c r="Y339" s="122"/>
      <c r="Z339" s="121"/>
    </row>
    <row r="340" spans="2:26" ht="12.75">
      <c r="B340" s="4"/>
      <c r="D340" s="117"/>
      <c r="X340" s="121"/>
      <c r="Y340" s="122"/>
      <c r="Z340" s="121"/>
    </row>
    <row r="341" spans="2:26" ht="12.75">
      <c r="B341" s="4"/>
      <c r="D341" s="117"/>
      <c r="X341" s="121"/>
      <c r="Y341" s="122"/>
      <c r="Z341" s="121"/>
    </row>
    <row r="342" spans="2:26" ht="12.75">
      <c r="B342" s="4"/>
      <c r="D342" s="117"/>
      <c r="X342" s="121"/>
      <c r="Y342" s="122"/>
      <c r="Z342" s="121"/>
    </row>
    <row r="343" spans="2:26" ht="12.75">
      <c r="B343" s="4"/>
      <c r="D343" s="117"/>
      <c r="X343" s="121"/>
      <c r="Y343" s="122"/>
      <c r="Z343" s="121"/>
    </row>
    <row r="344" spans="2:26" ht="12.75">
      <c r="B344" s="4"/>
      <c r="D344" s="117"/>
      <c r="X344" s="121"/>
      <c r="Y344" s="122"/>
      <c r="Z344" s="121"/>
    </row>
    <row r="345" spans="2:26" ht="12.75">
      <c r="B345" s="4"/>
      <c r="D345" s="117"/>
      <c r="X345" s="121"/>
      <c r="Y345" s="122"/>
      <c r="Z345" s="121"/>
    </row>
    <row r="346" spans="2:26" ht="12.75">
      <c r="B346" s="4"/>
      <c r="D346" s="117"/>
      <c r="X346" s="121"/>
      <c r="Y346" s="122"/>
      <c r="Z346" s="121"/>
    </row>
    <row r="347" spans="2:26" ht="12.75">
      <c r="B347" s="4"/>
      <c r="D347" s="117"/>
      <c r="X347" s="121"/>
      <c r="Y347" s="122"/>
      <c r="Z347" s="121"/>
    </row>
    <row r="348" spans="2:26" ht="12.75">
      <c r="B348" s="4"/>
      <c r="D348" s="117"/>
      <c r="X348" s="121"/>
      <c r="Y348" s="122"/>
      <c r="Z348" s="121"/>
    </row>
    <row r="349" spans="2:26" ht="12.75">
      <c r="B349" s="4"/>
      <c r="D349" s="117"/>
      <c r="X349" s="121"/>
      <c r="Y349" s="122"/>
      <c r="Z349" s="121"/>
    </row>
    <row r="350" spans="2:26" ht="12.75">
      <c r="B350" s="4"/>
      <c r="D350" s="117"/>
      <c r="X350" s="121"/>
      <c r="Y350" s="122"/>
      <c r="Z350" s="121"/>
    </row>
    <row r="351" spans="2:26" ht="12.75">
      <c r="B351" s="4"/>
      <c r="D351" s="117"/>
      <c r="X351" s="121"/>
      <c r="Y351" s="122"/>
      <c r="Z351" s="121"/>
    </row>
    <row r="352" spans="1:84" s="123" customFormat="1" ht="12.75">
      <c r="A352" s="2"/>
      <c r="B352" s="4"/>
      <c r="C352" s="2"/>
      <c r="D352" s="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120"/>
      <c r="X352" s="121"/>
      <c r="Y352" s="122"/>
      <c r="Z352" s="121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2:26" ht="12.75">
      <c r="B353" s="4"/>
      <c r="D353" s="125"/>
      <c r="X353" s="121"/>
      <c r="Y353" s="122"/>
      <c r="Z353" s="121"/>
    </row>
    <row r="354" spans="2:85" ht="12.75">
      <c r="B354" s="4"/>
      <c r="D354" s="125"/>
      <c r="X354" s="121"/>
      <c r="Y354" s="122"/>
      <c r="Z354" s="121"/>
      <c r="CG354" s="3"/>
    </row>
    <row r="355" spans="2:26" ht="12.75">
      <c r="B355" s="4"/>
      <c r="D355" s="125"/>
      <c r="X355" s="121"/>
      <c r="Y355" s="122"/>
      <c r="Z355" s="121"/>
    </row>
    <row r="356" spans="2:26" ht="12.75">
      <c r="B356" s="4"/>
      <c r="D356" s="125"/>
      <c r="X356" s="121"/>
      <c r="Y356" s="122"/>
      <c r="Z356" s="121"/>
    </row>
    <row r="357" spans="2:26" ht="12.75">
      <c r="B357" s="4"/>
      <c r="D357" s="125"/>
      <c r="X357" s="121"/>
      <c r="Y357" s="122"/>
      <c r="Z357" s="121"/>
    </row>
    <row r="358" spans="2:26" ht="12.75">
      <c r="B358" s="4"/>
      <c r="D358" s="125"/>
      <c r="X358" s="121"/>
      <c r="Y358" s="122"/>
      <c r="Z358" s="121"/>
    </row>
    <row r="359" spans="2:26" ht="12.75">
      <c r="B359" s="4"/>
      <c r="D359" s="125"/>
      <c r="X359" s="121"/>
      <c r="Y359" s="122"/>
      <c r="Z359" s="121"/>
    </row>
    <row r="360" spans="2:26" ht="12.75">
      <c r="B360" s="4"/>
      <c r="D360" s="125"/>
      <c r="X360" s="121"/>
      <c r="Y360" s="122"/>
      <c r="Z360" s="121"/>
    </row>
    <row r="361" spans="2:26" ht="12.75">
      <c r="B361" s="4"/>
      <c r="D361" s="125"/>
      <c r="X361" s="121"/>
      <c r="Y361" s="122"/>
      <c r="Z361" s="121"/>
    </row>
    <row r="362" spans="2:26" ht="12.75">
      <c r="B362" s="4"/>
      <c r="D362" s="125"/>
      <c r="X362" s="121"/>
      <c r="Y362" s="122"/>
      <c r="Z362" s="121"/>
    </row>
    <row r="363" spans="2:26" ht="12.75">
      <c r="B363" s="4"/>
      <c r="D363" s="125"/>
      <c r="X363" s="121"/>
      <c r="Y363" s="122"/>
      <c r="Z363" s="121"/>
    </row>
    <row r="364" spans="2:26" ht="12.75">
      <c r="B364" s="4"/>
      <c r="D364" s="125"/>
      <c r="X364" s="121"/>
      <c r="Y364" s="122"/>
      <c r="Z364" s="121"/>
    </row>
    <row r="365" spans="2:26" ht="12.75">
      <c r="B365" s="4"/>
      <c r="D365" s="125"/>
      <c r="X365" s="121"/>
      <c r="Y365" s="122"/>
      <c r="Z365" s="121"/>
    </row>
    <row r="366" spans="2:26" ht="12.75">
      <c r="B366" s="4"/>
      <c r="D366" s="125"/>
      <c r="X366" s="121"/>
      <c r="Y366" s="122"/>
      <c r="Z366" s="121"/>
    </row>
    <row r="367" spans="2:26" ht="12.75">
      <c r="B367" s="4"/>
      <c r="D367" s="125"/>
      <c r="X367" s="121"/>
      <c r="Y367" s="122"/>
      <c r="Z367" s="121"/>
    </row>
    <row r="368" spans="2:26" ht="12.75">
      <c r="B368" s="4"/>
      <c r="D368" s="125"/>
      <c r="X368" s="121"/>
      <c r="Y368" s="122"/>
      <c r="Z368" s="121"/>
    </row>
    <row r="369" spans="2:26" ht="12.75">
      <c r="B369" s="4"/>
      <c r="D369" s="125"/>
      <c r="X369" s="121"/>
      <c r="Y369" s="122"/>
      <c r="Z369" s="121"/>
    </row>
    <row r="370" spans="2:26" ht="12.75">
      <c r="B370" s="4"/>
      <c r="D370" s="125"/>
      <c r="X370" s="121"/>
      <c r="Y370" s="122"/>
      <c r="Z370" s="121"/>
    </row>
    <row r="371" spans="2:26" ht="12.75">
      <c r="B371" s="4"/>
      <c r="D371" s="125"/>
      <c r="X371" s="121"/>
      <c r="Y371" s="122"/>
      <c r="Z371" s="121"/>
    </row>
    <row r="372" spans="2:26" ht="12.75">
      <c r="B372" s="4"/>
      <c r="D372" s="125"/>
      <c r="X372" s="121"/>
      <c r="Y372" s="122"/>
      <c r="Z372" s="121"/>
    </row>
    <row r="373" spans="2:85" ht="12.75">
      <c r="B373" s="4"/>
      <c r="D373" s="125"/>
      <c r="X373" s="121"/>
      <c r="Y373" s="122"/>
      <c r="Z373" s="121"/>
      <c r="CG373" s="3"/>
    </row>
    <row r="374" spans="2:85" ht="12.75">
      <c r="B374" s="4"/>
      <c r="D374" s="125"/>
      <c r="X374" s="121"/>
      <c r="Y374" s="122"/>
      <c r="Z374" s="121"/>
      <c r="CG374" s="3"/>
    </row>
    <row r="375" spans="2:85" ht="12.75">
      <c r="B375" s="4"/>
      <c r="D375" s="125"/>
      <c r="X375" s="121"/>
      <c r="Y375" s="122"/>
      <c r="Z375" s="121"/>
      <c r="CG375" s="3"/>
    </row>
    <row r="376" spans="2:85" ht="12.75">
      <c r="B376" s="4"/>
      <c r="D376" s="125"/>
      <c r="X376" s="121"/>
      <c r="Y376" s="122"/>
      <c r="Z376" s="121"/>
      <c r="CG376" s="3"/>
    </row>
    <row r="377" spans="2:85" ht="12.75">
      <c r="B377" s="4"/>
      <c r="D377" s="125"/>
      <c r="X377" s="121"/>
      <c r="Y377" s="122"/>
      <c r="Z377" s="121"/>
      <c r="CG377" s="3"/>
    </row>
    <row r="378" spans="2:85" ht="12.75">
      <c r="B378" s="4"/>
      <c r="D378" s="125"/>
      <c r="X378" s="121"/>
      <c r="Y378" s="122"/>
      <c r="Z378" s="121"/>
      <c r="CG378" s="3"/>
    </row>
    <row r="379" spans="1:85" s="123" customFormat="1" ht="12.75">
      <c r="A379" s="2"/>
      <c r="B379" s="4"/>
      <c r="C379" s="2"/>
      <c r="D379" s="11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120"/>
      <c r="X379" s="121"/>
      <c r="Y379" s="122"/>
      <c r="Z379" s="121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126"/>
    </row>
    <row r="380" spans="2:85" ht="12.75">
      <c r="B380" s="4"/>
      <c r="D380" s="117"/>
      <c r="X380" s="121"/>
      <c r="Y380" s="122"/>
      <c r="Z380" s="121"/>
      <c r="CG380" s="3"/>
    </row>
    <row r="381" spans="2:85" ht="12.75">
      <c r="B381" s="4"/>
      <c r="D381" s="117"/>
      <c r="X381" s="121"/>
      <c r="Y381" s="122"/>
      <c r="Z381" s="121"/>
      <c r="CG381" s="3"/>
    </row>
    <row r="382" spans="2:85" ht="12.75">
      <c r="B382" s="4"/>
      <c r="D382" s="117"/>
      <c r="X382" s="121"/>
      <c r="Y382" s="122"/>
      <c r="Z382" s="121"/>
      <c r="CG382" s="3"/>
    </row>
    <row r="383" spans="2:85" ht="12.75">
      <c r="B383" s="4"/>
      <c r="D383" s="117"/>
      <c r="X383" s="121"/>
      <c r="Y383" s="122"/>
      <c r="Z383" s="121"/>
      <c r="CG383" s="3"/>
    </row>
    <row r="384" spans="2:85" ht="12.75">
      <c r="B384" s="4"/>
      <c r="D384" s="117"/>
      <c r="X384" s="121"/>
      <c r="Y384" s="122"/>
      <c r="Z384" s="121"/>
      <c r="CG384" s="3"/>
    </row>
    <row r="385" spans="2:85" ht="12.75">
      <c r="B385" s="4"/>
      <c r="D385" s="117"/>
      <c r="X385" s="121"/>
      <c r="Y385" s="122"/>
      <c r="Z385" s="121"/>
      <c r="CG385" s="3"/>
    </row>
    <row r="386" spans="2:85" ht="12.75">
      <c r="B386" s="4"/>
      <c r="D386" s="117"/>
      <c r="X386" s="121"/>
      <c r="Y386" s="122"/>
      <c r="Z386" s="121"/>
      <c r="CG386" s="3"/>
    </row>
    <row r="387" spans="2:85" ht="12.75">
      <c r="B387" s="4"/>
      <c r="D387" s="117"/>
      <c r="X387" s="121"/>
      <c r="Y387" s="122"/>
      <c r="Z387" s="121"/>
      <c r="CG387" s="3"/>
    </row>
    <row r="388" spans="2:85" ht="12.75">
      <c r="B388" s="4"/>
      <c r="D388" s="117"/>
      <c r="X388" s="121"/>
      <c r="Y388" s="122"/>
      <c r="Z388" s="121"/>
      <c r="CG388" s="3"/>
    </row>
    <row r="389" spans="2:85" ht="12.75">
      <c r="B389" s="4"/>
      <c r="D389" s="117"/>
      <c r="X389" s="121"/>
      <c r="Y389" s="122"/>
      <c r="Z389" s="121"/>
      <c r="CG389" s="3"/>
    </row>
    <row r="390" spans="2:85" ht="12.75">
      <c r="B390" s="4"/>
      <c r="D390" s="117"/>
      <c r="X390" s="121"/>
      <c r="Y390" s="122"/>
      <c r="Z390" s="121"/>
      <c r="CG390" s="3"/>
    </row>
    <row r="391" spans="2:85" ht="12.75">
      <c r="B391" s="4"/>
      <c r="D391" s="117"/>
      <c r="X391" s="121"/>
      <c r="Y391" s="122"/>
      <c r="Z391" s="121"/>
      <c r="CG391" s="3"/>
    </row>
    <row r="392" spans="2:85" ht="12.75">
      <c r="B392" s="4"/>
      <c r="D392" s="117"/>
      <c r="X392" s="121"/>
      <c r="Y392" s="122"/>
      <c r="Z392" s="121"/>
      <c r="CG392" s="3"/>
    </row>
    <row r="393" spans="2:85" ht="12.75">
      <c r="B393" s="4"/>
      <c r="D393" s="117"/>
      <c r="X393" s="121"/>
      <c r="Y393" s="122"/>
      <c r="Z393" s="121"/>
      <c r="CG393" s="3"/>
    </row>
    <row r="394" spans="2:85" ht="12.75">
      <c r="B394" s="4"/>
      <c r="D394" s="117"/>
      <c r="X394" s="121"/>
      <c r="Y394" s="122"/>
      <c r="Z394" s="121"/>
      <c r="CG394" s="3"/>
    </row>
    <row r="395" spans="2:85" ht="12.75">
      <c r="B395" s="4"/>
      <c r="D395" s="117"/>
      <c r="X395" s="121"/>
      <c r="Y395" s="122"/>
      <c r="Z395" s="121"/>
      <c r="CG395" s="3"/>
    </row>
    <row r="396" spans="2:85" ht="12.75">
      <c r="B396" s="4"/>
      <c r="D396" s="117"/>
      <c r="X396" s="121"/>
      <c r="Y396" s="122"/>
      <c r="Z396" s="121"/>
      <c r="CG396" s="3"/>
    </row>
    <row r="397" spans="2:85" ht="12.75">
      <c r="B397" s="4"/>
      <c r="D397" s="117"/>
      <c r="X397" s="121"/>
      <c r="Y397" s="122"/>
      <c r="Z397" s="121"/>
      <c r="CG397" s="3"/>
    </row>
    <row r="398" spans="2:85" ht="12.75">
      <c r="B398" s="4"/>
      <c r="D398" s="117"/>
      <c r="X398" s="121"/>
      <c r="Y398" s="122"/>
      <c r="Z398" s="121"/>
      <c r="CG398" s="3"/>
    </row>
    <row r="399" spans="2:85" ht="12.75">
      <c r="B399" s="4"/>
      <c r="D399" s="117"/>
      <c r="X399" s="121"/>
      <c r="Y399" s="122"/>
      <c r="Z399" s="121"/>
      <c r="CG399" s="3"/>
    </row>
    <row r="400" spans="2:85" ht="12.75">
      <c r="B400" s="4"/>
      <c r="D400" s="117"/>
      <c r="X400" s="121"/>
      <c r="Y400" s="122"/>
      <c r="Z400" s="121"/>
      <c r="CG400" s="3"/>
    </row>
    <row r="401" spans="2:85" ht="12.75">
      <c r="B401" s="4"/>
      <c r="D401" s="117"/>
      <c r="X401" s="121"/>
      <c r="Y401" s="122"/>
      <c r="Z401" s="121"/>
      <c r="CG401" s="3"/>
    </row>
    <row r="402" spans="2:85" ht="12.75">
      <c r="B402" s="4"/>
      <c r="D402" s="117"/>
      <c r="X402" s="121"/>
      <c r="Y402" s="122"/>
      <c r="Z402" s="121"/>
      <c r="CG402" s="3"/>
    </row>
    <row r="403" spans="2:85" ht="12.75">
      <c r="B403" s="4"/>
      <c r="D403" s="117"/>
      <c r="X403" s="121"/>
      <c r="Y403" s="122"/>
      <c r="Z403" s="121"/>
      <c r="CG403" s="3"/>
    </row>
    <row r="404" spans="2:85" ht="12.75">
      <c r="B404" s="4"/>
      <c r="D404" s="117"/>
      <c r="X404" s="121"/>
      <c r="Y404" s="122"/>
      <c r="Z404" s="121"/>
      <c r="CG404" s="3"/>
    </row>
    <row r="405" spans="2:85" ht="12.75">
      <c r="B405" s="4"/>
      <c r="D405" s="117"/>
      <c r="X405" s="121"/>
      <c r="Y405" s="122"/>
      <c r="Z405" s="121"/>
      <c r="CG405" s="3"/>
    </row>
    <row r="406" spans="2:85" ht="12.75">
      <c r="B406" s="4"/>
      <c r="D406" s="117"/>
      <c r="X406" s="121"/>
      <c r="Y406" s="122"/>
      <c r="Z406" s="3"/>
      <c r="CG406" s="3"/>
    </row>
    <row r="407" spans="2:85" ht="12.75">
      <c r="B407" s="4"/>
      <c r="D407" s="117"/>
      <c r="X407" s="121"/>
      <c r="Y407" s="122"/>
      <c r="Z407" s="3"/>
      <c r="CG407" s="3"/>
    </row>
    <row r="408" spans="2:85" ht="12.75">
      <c r="B408" s="4"/>
      <c r="D408" s="117"/>
      <c r="X408" s="121"/>
      <c r="Y408" s="122"/>
      <c r="Z408" s="3"/>
      <c r="CG408" s="3"/>
    </row>
    <row r="409" spans="2:85" ht="12.75">
      <c r="B409" s="4"/>
      <c r="D409" s="117"/>
      <c r="X409" s="121"/>
      <c r="Y409" s="122"/>
      <c r="Z409" s="3"/>
      <c r="CG409" s="3"/>
    </row>
    <row r="410" spans="2:85" ht="12.75">
      <c r="B410" s="4"/>
      <c r="D410" s="117"/>
      <c r="X410" s="121"/>
      <c r="Y410" s="122"/>
      <c r="Z410" s="3"/>
      <c r="CG410" s="3"/>
    </row>
    <row r="411" spans="2:85" ht="12.75">
      <c r="B411" s="4"/>
      <c r="D411" s="117"/>
      <c r="X411" s="121"/>
      <c r="Y411" s="122"/>
      <c r="Z411" s="3"/>
      <c r="CG411" s="3"/>
    </row>
    <row r="412" spans="2:85" ht="12.75">
      <c r="B412" s="4"/>
      <c r="D412" s="117"/>
      <c r="X412" s="121"/>
      <c r="Y412" s="122"/>
      <c r="Z412" s="3"/>
      <c r="CG412" s="3"/>
    </row>
    <row r="413" spans="2:85" ht="12.75">
      <c r="B413" s="4"/>
      <c r="D413" s="117"/>
      <c r="X413" s="121"/>
      <c r="Y413" s="122"/>
      <c r="Z413" s="3"/>
      <c r="CG413" s="3"/>
    </row>
    <row r="414" spans="2:85" ht="12.75">
      <c r="B414" s="4"/>
      <c r="D414" s="117"/>
      <c r="X414" s="121"/>
      <c r="Y414" s="122"/>
      <c r="Z414" s="3"/>
      <c r="CG414" s="3"/>
    </row>
    <row r="415" spans="2:85" ht="12.75">
      <c r="B415" s="4"/>
      <c r="D415" s="117"/>
      <c r="X415" s="121"/>
      <c r="Y415" s="122"/>
      <c r="Z415" s="3"/>
      <c r="CG415" s="3"/>
    </row>
    <row r="416" spans="2:85" ht="12.75">
      <c r="B416" s="4"/>
      <c r="D416" s="117"/>
      <c r="X416" s="121"/>
      <c r="Y416" s="122"/>
      <c r="Z416" s="3"/>
      <c r="CG416" s="3"/>
    </row>
    <row r="417" spans="2:85" ht="12.75">
      <c r="B417" s="4"/>
      <c r="D417" s="117"/>
      <c r="X417" s="121"/>
      <c r="Y417" s="122"/>
      <c r="Z417" s="3"/>
      <c r="CG417" s="3"/>
    </row>
    <row r="418" spans="2:85" ht="12.75">
      <c r="B418" s="4"/>
      <c r="D418" s="117"/>
      <c r="X418" s="121"/>
      <c r="Y418" s="122"/>
      <c r="Z418" s="3"/>
      <c r="CG418" s="3"/>
    </row>
    <row r="419" spans="2:85" ht="12.75">
      <c r="B419" s="4"/>
      <c r="D419" s="117"/>
      <c r="X419" s="121"/>
      <c r="Y419" s="122"/>
      <c r="Z419" s="3"/>
      <c r="CG419" s="3"/>
    </row>
    <row r="420" spans="2:85" ht="12.75">
      <c r="B420" s="4"/>
      <c r="D420" s="117"/>
      <c r="X420" s="121"/>
      <c r="Y420" s="122"/>
      <c r="Z420" s="3"/>
      <c r="CG420" s="3"/>
    </row>
    <row r="421" spans="2:85" ht="12.75">
      <c r="B421" s="4"/>
      <c r="D421" s="117"/>
      <c r="X421" s="121"/>
      <c r="Y421" s="122"/>
      <c r="Z421" s="3"/>
      <c r="CG421" s="3"/>
    </row>
    <row r="422" spans="2:85" ht="12.75">
      <c r="B422" s="4"/>
      <c r="D422" s="117"/>
      <c r="X422" s="121"/>
      <c r="Y422" s="122"/>
      <c r="Z422" s="3"/>
      <c r="CG422" s="3"/>
    </row>
    <row r="423" spans="2:85" ht="12.75">
      <c r="B423" s="4"/>
      <c r="D423" s="117"/>
      <c r="X423" s="121"/>
      <c r="Y423" s="122"/>
      <c r="Z423" s="3"/>
      <c r="CG423" s="3"/>
    </row>
    <row r="424" spans="2:85" ht="12.75">
      <c r="B424" s="4"/>
      <c r="D424" s="117"/>
      <c r="X424" s="121"/>
      <c r="Y424" s="122"/>
      <c r="Z424" s="3"/>
      <c r="CG424" s="3"/>
    </row>
    <row r="425" spans="2:85" ht="12.75">
      <c r="B425" s="4"/>
      <c r="D425" s="117"/>
      <c r="X425" s="121"/>
      <c r="Y425" s="122"/>
      <c r="Z425" s="3"/>
      <c r="CG425" s="3"/>
    </row>
    <row r="426" spans="2:85" ht="12.75">
      <c r="B426" s="4"/>
      <c r="D426" s="117"/>
      <c r="X426" s="121"/>
      <c r="Y426" s="122"/>
      <c r="Z426" s="3"/>
      <c r="CG426" s="3"/>
    </row>
    <row r="427" spans="2:85" ht="12.75">
      <c r="B427" s="4"/>
      <c r="D427" s="117"/>
      <c r="X427" s="121"/>
      <c r="Y427" s="122"/>
      <c r="Z427" s="3"/>
      <c r="CG427" s="3"/>
    </row>
    <row r="428" spans="2:85" ht="12.75">
      <c r="B428" s="4"/>
      <c r="D428" s="117"/>
      <c r="X428" s="121"/>
      <c r="Y428" s="122"/>
      <c r="Z428" s="3"/>
      <c r="CG428" s="3"/>
    </row>
    <row r="429" spans="2:85" ht="12.75">
      <c r="B429" s="4"/>
      <c r="D429" s="117"/>
      <c r="X429" s="121"/>
      <c r="Y429" s="122"/>
      <c r="Z429" s="3"/>
      <c r="CG429" s="3"/>
    </row>
    <row r="430" spans="2:85" ht="12.75">
      <c r="B430" s="4"/>
      <c r="D430" s="117"/>
      <c r="X430" s="121"/>
      <c r="Y430" s="122"/>
      <c r="Z430" s="3"/>
      <c r="CG430" s="3"/>
    </row>
    <row r="431" spans="2:85" ht="12.75">
      <c r="B431" s="4"/>
      <c r="D431" s="117"/>
      <c r="X431" s="121"/>
      <c r="Y431" s="122"/>
      <c r="Z431" s="3"/>
      <c r="CG431" s="3"/>
    </row>
    <row r="432" spans="2:85" ht="12.75">
      <c r="B432" s="4"/>
      <c r="D432" s="117"/>
      <c r="X432" s="121"/>
      <c r="Y432" s="122"/>
      <c r="Z432" s="3"/>
      <c r="CG432" s="3"/>
    </row>
    <row r="433" spans="2:85" ht="12.75">
      <c r="B433" s="4"/>
      <c r="D433" s="117"/>
      <c r="X433" s="121"/>
      <c r="Y433" s="122"/>
      <c r="Z433" s="3"/>
      <c r="CG433" s="3"/>
    </row>
    <row r="434" spans="2:85" ht="12.75">
      <c r="B434" s="4"/>
      <c r="D434" s="117"/>
      <c r="X434" s="121"/>
      <c r="Y434" s="122"/>
      <c r="Z434" s="3"/>
      <c r="CG434" s="3"/>
    </row>
    <row r="435" spans="2:85" ht="12.75">
      <c r="B435" s="4"/>
      <c r="D435" s="117"/>
      <c r="W435" s="2"/>
      <c r="X435" s="121"/>
      <c r="Y435" s="122"/>
      <c r="Z435" s="3"/>
      <c r="CG435" s="3"/>
    </row>
    <row r="436" spans="2:85" ht="12.75">
      <c r="B436" s="4"/>
      <c r="D436" s="117"/>
      <c r="W436" s="2"/>
      <c r="X436" s="3"/>
      <c r="Y436" s="119"/>
      <c r="Z436" s="3"/>
      <c r="CG436" s="3"/>
    </row>
    <row r="437" spans="23:26" ht="12.75">
      <c r="W437" s="2"/>
      <c r="X437" s="4"/>
      <c r="Y437" s="127"/>
      <c r="Z437" s="4"/>
    </row>
    <row r="438" spans="4:85" ht="12.75">
      <c r="D438" s="114"/>
      <c r="F438" s="115"/>
      <c r="G438" s="115"/>
      <c r="W438" s="2"/>
      <c r="X438" s="3"/>
      <c r="Y438" s="119"/>
      <c r="Z438" s="3"/>
      <c r="BO438" s="115"/>
      <c r="BP438" s="4"/>
      <c r="BR438" s="4"/>
      <c r="BS438" s="4"/>
      <c r="BT438" s="4"/>
      <c r="BU438" s="4"/>
      <c r="BV438" s="4"/>
      <c r="BW438" s="4"/>
      <c r="CC438" s="4"/>
      <c r="CD438" s="4"/>
      <c r="CF438" s="4"/>
      <c r="CG438" s="3"/>
    </row>
    <row r="439" spans="4:85" ht="12.75">
      <c r="D439" s="114"/>
      <c r="F439" s="115"/>
      <c r="G439" s="115"/>
      <c r="W439" s="2"/>
      <c r="X439" s="3"/>
      <c r="Y439" s="119"/>
      <c r="Z439" s="3"/>
      <c r="BO439" s="115"/>
      <c r="BP439" s="4"/>
      <c r="BR439" s="4"/>
      <c r="BS439" s="4"/>
      <c r="BT439" s="4"/>
      <c r="BU439" s="4"/>
      <c r="BV439" s="4"/>
      <c r="BW439" s="4"/>
      <c r="CC439" s="4"/>
      <c r="CD439" s="4"/>
      <c r="CF439" s="4"/>
      <c r="CG439" s="3"/>
    </row>
    <row r="440" spans="4:85" ht="12.75">
      <c r="D440" s="114"/>
      <c r="F440" s="115"/>
      <c r="G440" s="115"/>
      <c r="W440" s="2"/>
      <c r="X440" s="3"/>
      <c r="Y440" s="119"/>
      <c r="Z440" s="3"/>
      <c r="BO440" s="115"/>
      <c r="BP440" s="4"/>
      <c r="BR440" s="4"/>
      <c r="BS440" s="4"/>
      <c r="BT440" s="4"/>
      <c r="BU440" s="4"/>
      <c r="BV440" s="4"/>
      <c r="BW440" s="4"/>
      <c r="CC440" s="4"/>
      <c r="CD440" s="4"/>
      <c r="CF440" s="4"/>
      <c r="CG440" s="3"/>
    </row>
    <row r="441" spans="4:85" ht="12.75">
      <c r="D441" s="114"/>
      <c r="F441" s="115"/>
      <c r="G441" s="115"/>
      <c r="W441" s="2"/>
      <c r="X441" s="3"/>
      <c r="Y441" s="119"/>
      <c r="Z441" s="3"/>
      <c r="BO441" s="115"/>
      <c r="BP441" s="4"/>
      <c r="BR441" s="4"/>
      <c r="BS441" s="4"/>
      <c r="BT441" s="4"/>
      <c r="BU441" s="4"/>
      <c r="BV441" s="4"/>
      <c r="BW441" s="4"/>
      <c r="CC441" s="4"/>
      <c r="CD441" s="4"/>
      <c r="CF441" s="4"/>
      <c r="CG441" s="3"/>
    </row>
    <row r="442" spans="4:85" ht="12.75">
      <c r="D442" s="114"/>
      <c r="F442" s="115"/>
      <c r="G442" s="115"/>
      <c r="W442" s="2"/>
      <c r="X442" s="3"/>
      <c r="Y442" s="119"/>
      <c r="Z442" s="3"/>
      <c r="BO442" s="115"/>
      <c r="BP442" s="4"/>
      <c r="BR442" s="4"/>
      <c r="BS442" s="4"/>
      <c r="BT442" s="4"/>
      <c r="BU442" s="4"/>
      <c r="BV442" s="4"/>
      <c r="BW442" s="4"/>
      <c r="CC442" s="4"/>
      <c r="CD442" s="4"/>
      <c r="CF442" s="4"/>
      <c r="CG442" s="3"/>
    </row>
    <row r="443" spans="4:85" ht="12.75">
      <c r="D443" s="114"/>
      <c r="F443" s="115"/>
      <c r="G443" s="115"/>
      <c r="W443" s="2"/>
      <c r="X443" s="3"/>
      <c r="Y443" s="119"/>
      <c r="Z443" s="3"/>
      <c r="BO443" s="115"/>
      <c r="BP443" s="4"/>
      <c r="BR443" s="4"/>
      <c r="BS443" s="4"/>
      <c r="BT443" s="4"/>
      <c r="BU443" s="4"/>
      <c r="BV443" s="4"/>
      <c r="BW443" s="4"/>
      <c r="CC443" s="4"/>
      <c r="CD443" s="4"/>
      <c r="CF443" s="4"/>
      <c r="CG443" s="3"/>
    </row>
    <row r="444" spans="23:26" ht="12.75">
      <c r="W444" s="2"/>
      <c r="X444" s="4"/>
      <c r="Y444" s="127"/>
      <c r="Z444" s="4"/>
    </row>
    <row r="445" spans="23:26" ht="12.75">
      <c r="W445" s="2"/>
      <c r="X445" s="4"/>
      <c r="Y445" s="127"/>
      <c r="Z445" s="4"/>
    </row>
    <row r="446" spans="23:26" ht="12.75">
      <c r="W446" s="2"/>
      <c r="X446" s="4"/>
      <c r="Y446" s="127"/>
      <c r="Z446" s="4"/>
    </row>
    <row r="447" spans="23:26" ht="12.75">
      <c r="W447" s="2"/>
      <c r="X447" s="4"/>
      <c r="Y447" s="127"/>
      <c r="Z447" s="4"/>
    </row>
    <row r="448" spans="23:26" ht="12.75">
      <c r="W448" s="2"/>
      <c r="X448" s="4"/>
      <c r="Y448" s="127"/>
      <c r="Z448" s="4"/>
    </row>
    <row r="449" spans="23:26" ht="12.75">
      <c r="W449" s="2"/>
      <c r="X449" s="4"/>
      <c r="Y449" s="127"/>
      <c r="Z449" s="4"/>
    </row>
    <row r="450" spans="23:26" ht="12.75">
      <c r="W450" s="2"/>
      <c r="X450" s="4"/>
      <c r="Y450" s="127"/>
      <c r="Z450" s="4"/>
    </row>
    <row r="451" spans="23:26" ht="12.75">
      <c r="W451" s="2"/>
      <c r="X451" s="4"/>
      <c r="Y451" s="127"/>
      <c r="Z451" s="4"/>
    </row>
    <row r="452" spans="23:85" ht="12.75">
      <c r="W452" s="2"/>
      <c r="X452" s="3"/>
      <c r="Y452" s="119"/>
      <c r="Z452" s="3"/>
      <c r="BO452" s="115"/>
      <c r="BP452" s="4"/>
      <c r="BR452" s="4"/>
      <c r="BS452" s="4"/>
      <c r="BT452" s="4"/>
      <c r="BU452" s="4"/>
      <c r="BV452" s="4"/>
      <c r="BW452" s="4"/>
      <c r="CC452" s="4"/>
      <c r="CD452" s="4"/>
      <c r="CF452" s="4"/>
      <c r="CG452" s="3"/>
    </row>
    <row r="453" spans="23:85" ht="12.75">
      <c r="W453" s="2"/>
      <c r="X453" s="3"/>
      <c r="Y453" s="119"/>
      <c r="Z453" s="3"/>
      <c r="BO453" s="115"/>
      <c r="BP453" s="4"/>
      <c r="BR453" s="4"/>
      <c r="BS453" s="4"/>
      <c r="BT453" s="4"/>
      <c r="BU453" s="4"/>
      <c r="BV453" s="4"/>
      <c r="BW453" s="4"/>
      <c r="CC453" s="4"/>
      <c r="CD453" s="4"/>
      <c r="CF453" s="4"/>
      <c r="CG453" s="3"/>
    </row>
    <row r="454" spans="23:85" ht="12.75">
      <c r="W454" s="2"/>
      <c r="X454" s="3"/>
      <c r="Y454" s="119"/>
      <c r="Z454" s="3"/>
      <c r="BO454" s="115"/>
      <c r="BP454" s="4"/>
      <c r="BR454" s="4"/>
      <c r="BS454" s="4"/>
      <c r="BT454" s="4"/>
      <c r="BU454" s="4"/>
      <c r="BV454" s="4"/>
      <c r="BW454" s="4"/>
      <c r="CC454" s="4"/>
      <c r="CD454" s="4"/>
      <c r="CF454" s="4"/>
      <c r="CG454" s="3"/>
    </row>
    <row r="455" spans="23:85" ht="12.75">
      <c r="W455" s="2"/>
      <c r="X455" s="3"/>
      <c r="Y455" s="119"/>
      <c r="Z455" s="3"/>
      <c r="BO455" s="115"/>
      <c r="BP455" s="4"/>
      <c r="BR455" s="4"/>
      <c r="BS455" s="4"/>
      <c r="BT455" s="4"/>
      <c r="BU455" s="4"/>
      <c r="BV455" s="4"/>
      <c r="BW455" s="4"/>
      <c r="CC455" s="4"/>
      <c r="CD455" s="4"/>
      <c r="CF455" s="4"/>
      <c r="CG455" s="3"/>
    </row>
    <row r="456" spans="23:85" ht="12.75">
      <c r="W456" s="2"/>
      <c r="X456" s="3"/>
      <c r="Y456" s="119"/>
      <c r="Z456" s="3"/>
      <c r="BO456" s="115"/>
      <c r="BP456" s="4"/>
      <c r="BR456" s="4"/>
      <c r="BS456" s="4"/>
      <c r="BT456" s="4"/>
      <c r="BU456" s="4"/>
      <c r="BV456" s="4"/>
      <c r="BW456" s="4"/>
      <c r="CC456" s="4"/>
      <c r="CD456" s="4"/>
      <c r="CF456" s="4"/>
      <c r="CG456" s="3"/>
    </row>
    <row r="457" spans="23:85" ht="12.75">
      <c r="W457" s="2"/>
      <c r="X457" s="3"/>
      <c r="Y457" s="119"/>
      <c r="Z457" s="3"/>
      <c r="BO457" s="115"/>
      <c r="BP457" s="4"/>
      <c r="BR457" s="4"/>
      <c r="BS457" s="4"/>
      <c r="BT457" s="4"/>
      <c r="BU457" s="4"/>
      <c r="BV457" s="4"/>
      <c r="BW457" s="4"/>
      <c r="CC457" s="4"/>
      <c r="CD457" s="4"/>
      <c r="CF457" s="4"/>
      <c r="CG457" s="3"/>
    </row>
    <row r="458" spans="23:85" ht="12.75">
      <c r="W458" s="2"/>
      <c r="X458" s="3"/>
      <c r="Y458" s="119"/>
      <c r="Z458" s="3"/>
      <c r="BO458" s="115"/>
      <c r="BP458" s="4"/>
      <c r="BR458" s="4"/>
      <c r="BS458" s="4"/>
      <c r="BT458" s="4"/>
      <c r="BU458" s="4"/>
      <c r="BV458" s="4"/>
      <c r="BW458" s="4"/>
      <c r="CC458" s="4"/>
      <c r="CD458" s="4"/>
      <c r="CF458" s="4"/>
      <c r="CG458" s="3"/>
    </row>
    <row r="459" spans="23:85" ht="12.75">
      <c r="W459" s="2"/>
      <c r="X459" s="3"/>
      <c r="Y459" s="119"/>
      <c r="Z459" s="3"/>
      <c r="BO459" s="115"/>
      <c r="BP459" s="4"/>
      <c r="BR459" s="4"/>
      <c r="BS459" s="4"/>
      <c r="BT459" s="4"/>
      <c r="BU459" s="4"/>
      <c r="BV459" s="4"/>
      <c r="BW459" s="4"/>
      <c r="CC459" s="4"/>
      <c r="CD459" s="4"/>
      <c r="CF459" s="4"/>
      <c r="CG459" s="3"/>
    </row>
    <row r="460" spans="23:85" ht="12.75">
      <c r="W460" s="2"/>
      <c r="X460" s="3"/>
      <c r="Y460" s="119"/>
      <c r="Z460" s="3"/>
      <c r="BO460" s="115"/>
      <c r="BP460" s="4"/>
      <c r="BR460" s="4"/>
      <c r="BS460" s="4"/>
      <c r="BT460" s="4"/>
      <c r="BU460" s="4"/>
      <c r="BV460" s="4"/>
      <c r="BW460" s="4"/>
      <c r="CC460" s="4"/>
      <c r="CD460" s="4"/>
      <c r="CF460" s="4"/>
      <c r="CG460" s="3"/>
    </row>
    <row r="461" spans="23:85" ht="12.75">
      <c r="W461" s="2"/>
      <c r="X461" s="3"/>
      <c r="Y461" s="119"/>
      <c r="Z461" s="3"/>
      <c r="BO461" s="115"/>
      <c r="BP461" s="4"/>
      <c r="BR461" s="4"/>
      <c r="BS461" s="4"/>
      <c r="BT461" s="4"/>
      <c r="BU461" s="4"/>
      <c r="BV461" s="4"/>
      <c r="BW461" s="4"/>
      <c r="CC461" s="4"/>
      <c r="CD461" s="4"/>
      <c r="CF461" s="4"/>
      <c r="CG461" s="3"/>
    </row>
    <row r="462" spans="23:85" ht="12.75">
      <c r="W462" s="2"/>
      <c r="X462" s="3"/>
      <c r="Y462" s="119"/>
      <c r="Z462" s="3"/>
      <c r="BO462" s="115"/>
      <c r="BP462" s="4"/>
      <c r="BR462" s="4"/>
      <c r="BS462" s="4"/>
      <c r="BT462" s="4"/>
      <c r="BU462" s="4"/>
      <c r="BV462" s="4"/>
      <c r="BW462" s="4"/>
      <c r="CC462" s="4"/>
      <c r="CD462" s="4"/>
      <c r="CF462" s="4"/>
      <c r="CG462" s="3"/>
    </row>
    <row r="463" spans="23:85" ht="12.75">
      <c r="W463" s="2"/>
      <c r="X463" s="3"/>
      <c r="Y463" s="119"/>
      <c r="Z463" s="3"/>
      <c r="BO463" s="115"/>
      <c r="BP463" s="4"/>
      <c r="BR463" s="4"/>
      <c r="BS463" s="4"/>
      <c r="BT463" s="4"/>
      <c r="BU463" s="4"/>
      <c r="BV463" s="4"/>
      <c r="BW463" s="4"/>
      <c r="CC463" s="4"/>
      <c r="CD463" s="4"/>
      <c r="CF463" s="4"/>
      <c r="CG463" s="3"/>
    </row>
    <row r="464" spans="1:85" s="123" customFormat="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3"/>
      <c r="Y464" s="119"/>
      <c r="Z464" s="3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128"/>
      <c r="CG464" s="126"/>
    </row>
    <row r="465" spans="23:85" ht="12.75">
      <c r="W465" s="2"/>
      <c r="X465" s="3"/>
      <c r="Y465" s="119"/>
      <c r="Z465" s="3"/>
      <c r="BO465" s="115"/>
      <c r="BP465" s="4"/>
      <c r="BR465" s="4"/>
      <c r="BS465" s="4"/>
      <c r="BT465" s="4"/>
      <c r="BU465" s="4"/>
      <c r="BV465" s="4"/>
      <c r="BW465" s="4"/>
      <c r="CC465" s="4"/>
      <c r="CD465" s="4"/>
      <c r="CF465" s="4"/>
      <c r="CG465" s="3"/>
    </row>
    <row r="466" spans="23:85" ht="12.75">
      <c r="W466" s="2"/>
      <c r="X466" s="3"/>
      <c r="Y466" s="119"/>
      <c r="Z466" s="3"/>
      <c r="BO466" s="115"/>
      <c r="BP466" s="4"/>
      <c r="BR466" s="4"/>
      <c r="BS466" s="4"/>
      <c r="BT466" s="4"/>
      <c r="BU466" s="4"/>
      <c r="BV466" s="4"/>
      <c r="BW466" s="4"/>
      <c r="CC466" s="4"/>
      <c r="CD466" s="4"/>
      <c r="CF466" s="4"/>
      <c r="CG466" s="3"/>
    </row>
    <row r="467" spans="23:85" ht="12.75">
      <c r="W467" s="2"/>
      <c r="X467" s="3"/>
      <c r="Y467" s="119"/>
      <c r="Z467" s="3"/>
      <c r="BO467" s="115"/>
      <c r="BP467" s="4"/>
      <c r="BR467" s="4"/>
      <c r="BS467" s="4"/>
      <c r="BT467" s="4"/>
      <c r="BU467" s="4"/>
      <c r="BV467" s="4"/>
      <c r="BW467" s="4"/>
      <c r="CC467" s="4"/>
      <c r="CD467" s="4"/>
      <c r="CF467" s="4"/>
      <c r="CG467" s="3"/>
    </row>
    <row r="468" spans="23:85" ht="12.75">
      <c r="W468" s="2"/>
      <c r="X468" s="3"/>
      <c r="Y468" s="119"/>
      <c r="Z468" s="3"/>
      <c r="BO468" s="115"/>
      <c r="BP468" s="4"/>
      <c r="BR468" s="4"/>
      <c r="BS468" s="4"/>
      <c r="BT468" s="4"/>
      <c r="BU468" s="4"/>
      <c r="BV468" s="4"/>
      <c r="BW468" s="4"/>
      <c r="CC468" s="4"/>
      <c r="CD468" s="4"/>
      <c r="CF468" s="4"/>
      <c r="CG468" s="3"/>
    </row>
    <row r="469" spans="23:85" ht="12.75">
      <c r="W469" s="2"/>
      <c r="X469" s="3"/>
      <c r="Y469" s="119"/>
      <c r="Z469" s="3"/>
      <c r="BO469" s="115"/>
      <c r="BP469" s="4"/>
      <c r="BR469" s="4"/>
      <c r="BS469" s="4"/>
      <c r="BT469" s="4"/>
      <c r="BU469" s="4"/>
      <c r="BV469" s="4"/>
      <c r="BW469" s="4"/>
      <c r="CC469" s="4"/>
      <c r="CD469" s="4"/>
      <c r="CF469" s="4"/>
      <c r="CG469" s="3"/>
    </row>
    <row r="470" spans="23:85" ht="12.75">
      <c r="W470" s="2"/>
      <c r="X470" s="3"/>
      <c r="Y470" s="119"/>
      <c r="Z470" s="3"/>
      <c r="BO470" s="115"/>
      <c r="BP470" s="4"/>
      <c r="BR470" s="4"/>
      <c r="BS470" s="4"/>
      <c r="BT470" s="4"/>
      <c r="BU470" s="4"/>
      <c r="BV470" s="4"/>
      <c r="BW470" s="4"/>
      <c r="CC470" s="4"/>
      <c r="CD470" s="4"/>
      <c r="CF470" s="4"/>
      <c r="CG470" s="3"/>
    </row>
    <row r="471" spans="23:85" ht="12.75">
      <c r="W471" s="2"/>
      <c r="X471" s="3"/>
      <c r="Y471" s="119"/>
      <c r="Z471" s="3"/>
      <c r="BO471" s="115"/>
      <c r="BP471" s="4"/>
      <c r="BR471" s="4"/>
      <c r="BS471" s="4"/>
      <c r="BT471" s="4"/>
      <c r="BU471" s="4"/>
      <c r="BV471" s="4"/>
      <c r="BW471" s="4"/>
      <c r="CC471" s="4"/>
      <c r="CD471" s="4"/>
      <c r="CF471" s="4"/>
      <c r="CG471" s="3"/>
    </row>
    <row r="472" spans="23:85" ht="12.75">
      <c r="W472" s="2"/>
      <c r="X472" s="3"/>
      <c r="Y472" s="119"/>
      <c r="Z472" s="3"/>
      <c r="BO472" s="115"/>
      <c r="BP472" s="4"/>
      <c r="BR472" s="4"/>
      <c r="BS472" s="4"/>
      <c r="BT472" s="4"/>
      <c r="BU472" s="4"/>
      <c r="BV472" s="4"/>
      <c r="BW472" s="4"/>
      <c r="CC472" s="4"/>
      <c r="CD472" s="4"/>
      <c r="CF472" s="4"/>
      <c r="CG472" s="3"/>
    </row>
    <row r="473" spans="23:84" ht="12.75">
      <c r="W473" s="2"/>
      <c r="X473" s="3"/>
      <c r="Y473" s="119"/>
      <c r="Z473" s="3"/>
      <c r="BO473" s="115"/>
      <c r="BP473" s="4"/>
      <c r="BR473" s="4"/>
      <c r="BS473" s="4"/>
      <c r="BT473" s="4"/>
      <c r="BU473" s="4"/>
      <c r="BV473" s="4"/>
      <c r="BW473" s="4"/>
      <c r="CC473" s="4"/>
      <c r="CD473" s="4"/>
      <c r="CF473" s="4"/>
    </row>
    <row r="474" spans="23:84" ht="12.75">
      <c r="W474" s="2"/>
      <c r="X474" s="3"/>
      <c r="Y474" s="119"/>
      <c r="Z474" s="3"/>
      <c r="BO474" s="115"/>
      <c r="BP474" s="4"/>
      <c r="BR474" s="4"/>
      <c r="BS474" s="4"/>
      <c r="BT474" s="4"/>
      <c r="BU474" s="4"/>
      <c r="BV474" s="4"/>
      <c r="BW474" s="4"/>
      <c r="CC474" s="4"/>
      <c r="CD474" s="4"/>
      <c r="CF474" s="4"/>
    </row>
    <row r="475" spans="23:84" ht="12.75">
      <c r="W475" s="2"/>
      <c r="X475" s="3"/>
      <c r="Y475" s="119"/>
      <c r="Z475" s="3"/>
      <c r="BO475" s="129"/>
      <c r="BP475" s="130"/>
      <c r="BQ475" s="130"/>
      <c r="BR475" s="130"/>
      <c r="BS475" s="130"/>
      <c r="BT475" s="130"/>
      <c r="BU475" s="130"/>
      <c r="BV475" s="130"/>
      <c r="BW475" s="130"/>
      <c r="BY475" s="130"/>
      <c r="BZ475" s="130"/>
      <c r="CA475" s="130"/>
      <c r="CC475" s="130"/>
      <c r="CD475" s="130"/>
      <c r="CE475" s="130"/>
      <c r="CF475" s="130"/>
    </row>
    <row r="476" spans="1:80" s="130" customFormat="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3"/>
      <c r="Y476" s="119"/>
      <c r="Z476" s="3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129"/>
      <c r="BX476" s="2"/>
      <c r="CB476" s="2"/>
    </row>
    <row r="477" spans="1:80" s="130" customFormat="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3"/>
      <c r="Y477" s="119"/>
      <c r="Z477" s="3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129"/>
      <c r="BX477" s="2"/>
      <c r="CB477" s="2"/>
    </row>
    <row r="478" spans="1:80" s="130" customFormat="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3"/>
      <c r="Y478" s="119"/>
      <c r="Z478" s="3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129"/>
      <c r="BX478" s="2"/>
      <c r="CB478" s="2"/>
    </row>
    <row r="479" spans="1:80" s="130" customFormat="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3"/>
      <c r="Y479" s="119"/>
      <c r="Z479" s="3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129"/>
      <c r="BX479" s="2"/>
      <c r="CB479" s="2"/>
    </row>
    <row r="480" spans="1:80" s="130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3"/>
      <c r="Y480" s="119"/>
      <c r="Z480" s="3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129"/>
      <c r="BX480" s="2"/>
      <c r="CB480" s="2"/>
    </row>
    <row r="481" spans="1:80" s="130" customFormat="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3"/>
      <c r="Y481" s="119"/>
      <c r="Z481" s="3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129"/>
      <c r="BX481" s="2"/>
      <c r="CB481" s="2"/>
    </row>
    <row r="482" spans="1:80" s="130" customFormat="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3"/>
      <c r="Y482" s="119"/>
      <c r="Z482" s="3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129"/>
      <c r="BX482" s="2"/>
      <c r="CB482" s="2"/>
    </row>
    <row r="483" spans="1:80" s="130" customFormat="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3"/>
      <c r="Y483" s="119"/>
      <c r="Z483" s="3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129"/>
      <c r="BX483" s="2"/>
      <c r="CB483" s="2"/>
    </row>
    <row r="484" spans="1:80" s="130" customFormat="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3"/>
      <c r="Y484" s="119"/>
      <c r="Z484" s="3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129"/>
      <c r="BX484" s="2"/>
      <c r="CB484" s="2"/>
    </row>
    <row r="485" spans="1:80" s="130" customFormat="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3"/>
      <c r="Y485" s="119"/>
      <c r="Z485" s="3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129"/>
      <c r="BX485" s="2"/>
      <c r="CB485" s="2"/>
    </row>
    <row r="486" spans="1:80" s="130" customFormat="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3"/>
      <c r="Y486" s="119"/>
      <c r="Z486" s="3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129"/>
      <c r="BX486" s="2"/>
      <c r="CB486" s="2"/>
    </row>
    <row r="487" spans="1:80" s="130" customFormat="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3"/>
      <c r="Y487" s="119"/>
      <c r="Z487" s="3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129"/>
      <c r="BX487" s="2"/>
      <c r="CB487" s="2"/>
    </row>
    <row r="488" spans="1:80" s="130" customFormat="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3"/>
      <c r="Y488" s="119"/>
      <c r="Z488" s="3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129"/>
      <c r="BX488" s="2"/>
      <c r="CB488" s="2"/>
    </row>
    <row r="489" spans="1:80" s="130" customFormat="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3"/>
      <c r="Y489" s="119"/>
      <c r="Z489" s="3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129"/>
      <c r="BX489" s="2"/>
      <c r="CB489" s="2"/>
    </row>
    <row r="490" spans="1:80" s="130" customFormat="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3"/>
      <c r="Y490" s="119"/>
      <c r="Z490" s="3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129"/>
      <c r="BX490" s="2"/>
      <c r="CB490" s="2"/>
    </row>
    <row r="491" spans="1:80" s="130" customFormat="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3"/>
      <c r="Y491" s="119"/>
      <c r="Z491" s="3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129"/>
      <c r="BX491" s="2"/>
      <c r="CB491" s="2"/>
    </row>
    <row r="492" spans="1:80" s="130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3"/>
      <c r="Y492" s="119"/>
      <c r="Z492" s="3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129"/>
      <c r="BX492" s="2"/>
      <c r="CB492" s="2"/>
    </row>
    <row r="493" spans="1:80" s="130" customFormat="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3"/>
      <c r="Y493" s="119"/>
      <c r="Z493" s="3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129"/>
      <c r="BX493" s="2"/>
      <c r="CB493" s="2"/>
    </row>
    <row r="494" spans="1:84" s="130" customFormat="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3"/>
      <c r="Y494" s="119"/>
      <c r="Z494" s="3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115"/>
      <c r="BP494" s="4"/>
      <c r="BQ494" s="2"/>
      <c r="BR494" s="4"/>
      <c r="BS494" s="4"/>
      <c r="BT494" s="4"/>
      <c r="BU494" s="4"/>
      <c r="BV494" s="4"/>
      <c r="BW494" s="4"/>
      <c r="BX494" s="2"/>
      <c r="BY494" s="2"/>
      <c r="BZ494" s="2"/>
      <c r="CA494" s="2"/>
      <c r="CB494" s="2"/>
      <c r="CC494" s="4"/>
      <c r="CD494" s="4"/>
      <c r="CE494" s="2"/>
      <c r="CF494" s="4"/>
    </row>
    <row r="495" spans="23:84" ht="12.75">
      <c r="W495" s="2"/>
      <c r="X495" s="3"/>
      <c r="Y495" s="119"/>
      <c r="Z495" s="3"/>
      <c r="BO495" s="115"/>
      <c r="BP495" s="4"/>
      <c r="BR495" s="4"/>
      <c r="BS495" s="4"/>
      <c r="BT495" s="4"/>
      <c r="BU495" s="4"/>
      <c r="BV495" s="4"/>
      <c r="BW495" s="4"/>
      <c r="CC495" s="4"/>
      <c r="CD495" s="4"/>
      <c r="CF495" s="4"/>
    </row>
    <row r="496" spans="23:84" ht="12.75">
      <c r="W496" s="2"/>
      <c r="X496" s="3"/>
      <c r="Y496" s="119"/>
      <c r="Z496" s="3"/>
      <c r="BO496" s="115"/>
      <c r="BP496" s="4"/>
      <c r="BR496" s="4"/>
      <c r="BS496" s="4"/>
      <c r="BT496" s="4"/>
      <c r="BU496" s="4"/>
      <c r="BV496" s="4"/>
      <c r="BW496" s="4"/>
      <c r="CC496" s="4"/>
      <c r="CD496" s="4"/>
      <c r="CF496" s="4"/>
    </row>
    <row r="497" spans="23:84" ht="12.75">
      <c r="W497" s="2"/>
      <c r="X497" s="3"/>
      <c r="Y497" s="119"/>
      <c r="Z497" s="3"/>
      <c r="BO497" s="115"/>
      <c r="BP497" s="4"/>
      <c r="BR497" s="4"/>
      <c r="BS497" s="4"/>
      <c r="BT497" s="4"/>
      <c r="BU497" s="4"/>
      <c r="BV497" s="4"/>
      <c r="BW497" s="4"/>
      <c r="CC497" s="4"/>
      <c r="CD497" s="4"/>
      <c r="CF497" s="4"/>
    </row>
    <row r="498" spans="23:84" ht="12.75">
      <c r="W498" s="2"/>
      <c r="X498" s="3"/>
      <c r="Y498" s="119"/>
      <c r="Z498" s="3"/>
      <c r="BO498" s="115"/>
      <c r="BP498" s="4"/>
      <c r="BR498" s="4"/>
      <c r="BS498" s="4"/>
      <c r="BT498" s="4"/>
      <c r="BU498" s="4"/>
      <c r="BV498" s="4"/>
      <c r="BW498" s="4"/>
      <c r="CC498" s="4"/>
      <c r="CD498" s="4"/>
      <c r="CF498" s="4"/>
    </row>
    <row r="499" spans="23:84" ht="12.75">
      <c r="W499" s="2"/>
      <c r="X499" s="3"/>
      <c r="Y499" s="119"/>
      <c r="Z499" s="3"/>
      <c r="BO499" s="115"/>
      <c r="BP499" s="4"/>
      <c r="BR499" s="4"/>
      <c r="BS499" s="4"/>
      <c r="BT499" s="4"/>
      <c r="BU499" s="4"/>
      <c r="BV499" s="4"/>
      <c r="BW499" s="4"/>
      <c r="CC499" s="4"/>
      <c r="CD499" s="4"/>
      <c r="CF499" s="4"/>
    </row>
    <row r="500" spans="23:84" ht="12.75">
      <c r="W500" s="2"/>
      <c r="X500" s="3"/>
      <c r="Y500" s="119"/>
      <c r="Z500" s="3"/>
      <c r="BO500" s="115"/>
      <c r="BP500" s="4"/>
      <c r="BR500" s="4"/>
      <c r="BS500" s="4"/>
      <c r="BT500" s="4"/>
      <c r="BU500" s="4"/>
      <c r="BV500" s="4"/>
      <c r="BW500" s="4"/>
      <c r="CC500" s="4"/>
      <c r="CD500" s="4"/>
      <c r="CF500" s="4"/>
    </row>
    <row r="501" spans="1:67" s="123" customFormat="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3"/>
      <c r="Y501" s="119"/>
      <c r="Z501" s="3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128"/>
    </row>
    <row r="502" spans="1:67" s="123" customFormat="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3"/>
      <c r="Y502" s="119"/>
      <c r="Z502" s="3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128"/>
    </row>
    <row r="503" spans="1:67" s="123" customFormat="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3"/>
      <c r="Y503" s="119"/>
      <c r="Z503" s="3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128"/>
    </row>
    <row r="504" spans="1:67" s="123" customFormat="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3"/>
      <c r="Y504" s="119"/>
      <c r="Z504" s="3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128"/>
    </row>
    <row r="505" spans="1:67" s="123" customFormat="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3"/>
      <c r="Y505" s="119"/>
      <c r="Z505" s="3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128"/>
    </row>
    <row r="506" spans="1:67" s="123" customFormat="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3"/>
      <c r="Y506" s="119"/>
      <c r="Z506" s="3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128"/>
    </row>
    <row r="507" spans="1:67" s="123" customFormat="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3"/>
      <c r="Y507" s="119"/>
      <c r="Z507" s="3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128"/>
    </row>
    <row r="508" spans="1:67" s="123" customFormat="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3"/>
      <c r="Y508" s="119"/>
      <c r="Z508" s="3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128"/>
    </row>
    <row r="509" spans="1:67" s="123" customFormat="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3"/>
      <c r="Y509" s="119"/>
      <c r="Z509" s="3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128"/>
    </row>
    <row r="510" spans="1:67" s="123" customFormat="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3"/>
      <c r="Y510" s="119"/>
      <c r="Z510" s="3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128"/>
    </row>
    <row r="511" spans="1:67" s="123" customFormat="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3"/>
      <c r="Y511" s="119"/>
      <c r="Z511" s="3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128"/>
    </row>
    <row r="512" spans="1:67" s="123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3"/>
      <c r="Y512" s="119"/>
      <c r="Z512" s="3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128"/>
    </row>
    <row r="513" spans="1:67" s="123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3"/>
      <c r="Y513" s="119"/>
      <c r="Z513" s="3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128"/>
    </row>
    <row r="514" spans="1:67" s="123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3"/>
      <c r="Y514" s="119"/>
      <c r="Z514" s="3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128"/>
    </row>
    <row r="515" spans="1:67" s="123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3"/>
      <c r="Y515" s="119"/>
      <c r="Z515" s="3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128"/>
    </row>
    <row r="516" spans="1:67" s="123" customFormat="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3"/>
      <c r="Y516" s="119"/>
      <c r="Z516" s="3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128"/>
    </row>
    <row r="517" spans="1:67" s="124" customFormat="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3"/>
      <c r="Y517" s="119"/>
      <c r="Z517" s="3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131"/>
    </row>
    <row r="518" spans="1:67" s="123" customFormat="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3"/>
      <c r="Y518" s="119"/>
      <c r="Z518" s="3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128"/>
    </row>
    <row r="519" spans="1:67" s="123" customFormat="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3"/>
      <c r="Y519" s="119"/>
      <c r="Z519" s="3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128"/>
    </row>
    <row r="520" spans="1:67" s="123" customFormat="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3"/>
      <c r="Y520" s="119"/>
      <c r="Z520" s="3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128"/>
    </row>
    <row r="521" spans="1:67" s="123" customFormat="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3"/>
      <c r="Y521" s="119"/>
      <c r="Z521" s="3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128"/>
    </row>
    <row r="522" spans="1:67" s="123" customFormat="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3"/>
      <c r="Y522" s="119"/>
      <c r="Z522" s="3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128"/>
    </row>
    <row r="523" spans="1:67" s="123" customFormat="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3"/>
      <c r="Y523" s="119"/>
      <c r="Z523" s="3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128"/>
    </row>
    <row r="524" spans="1:67" s="123" customFormat="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3"/>
      <c r="Y524" s="119"/>
      <c r="Z524" s="3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128"/>
    </row>
    <row r="525" spans="1:67" s="123" customFormat="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3"/>
      <c r="Y525" s="119"/>
      <c r="Z525" s="3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128"/>
    </row>
    <row r="526" spans="1:67" s="123" customFormat="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3"/>
      <c r="Y526" s="119"/>
      <c r="Z526" s="3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128"/>
    </row>
    <row r="527" spans="1:67" s="123" customFormat="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3"/>
      <c r="Y527" s="119"/>
      <c r="Z527" s="3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128"/>
    </row>
    <row r="528" spans="1:67" s="123" customFormat="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3"/>
      <c r="Y528" s="119"/>
      <c r="Z528" s="3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128"/>
    </row>
    <row r="529" spans="1:67" s="123" customFormat="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3"/>
      <c r="Y529" s="119"/>
      <c r="Z529" s="3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128"/>
    </row>
    <row r="530" spans="1:67" s="123" customFormat="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3"/>
      <c r="Y530" s="119"/>
      <c r="Z530" s="3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128"/>
    </row>
    <row r="531" spans="1:67" s="123" customFormat="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3"/>
      <c r="Y531" s="119"/>
      <c r="Z531" s="3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128"/>
    </row>
    <row r="532" spans="1:66" s="123" customFormat="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3"/>
      <c r="Y532" s="119"/>
      <c r="Z532" s="3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</row>
    <row r="533" spans="1:67" s="123" customFormat="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3"/>
      <c r="Y533" s="119"/>
      <c r="Z533" s="3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128"/>
    </row>
    <row r="534" spans="1:66" s="123" customFormat="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3"/>
      <c r="Y534" s="119"/>
      <c r="Z534" s="3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</row>
    <row r="535" spans="1:67" s="123" customFormat="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3"/>
      <c r="Y535" s="119"/>
      <c r="Z535" s="3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128"/>
    </row>
    <row r="536" spans="1:67" s="123" customFormat="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3"/>
      <c r="Y536" s="119"/>
      <c r="Z536" s="3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128"/>
    </row>
    <row r="537" spans="1:67" s="123" customFormat="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3"/>
      <c r="Y537" s="119"/>
      <c r="Z537" s="3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128"/>
    </row>
    <row r="538" spans="1:67" s="123" customFormat="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3"/>
      <c r="Y538" s="119"/>
      <c r="Z538" s="3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128"/>
    </row>
    <row r="539" spans="1:66" s="123" customFormat="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3"/>
      <c r="Y539" s="119"/>
      <c r="Z539" s="3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</row>
    <row r="540" spans="1:67" s="123" customFormat="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3"/>
      <c r="Y540" s="119"/>
      <c r="Z540" s="3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128"/>
    </row>
    <row r="541" spans="1:67" s="123" customFormat="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3"/>
      <c r="Y541" s="119"/>
      <c r="Z541" s="3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128"/>
    </row>
    <row r="542" spans="1:67" s="123" customFormat="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3"/>
      <c r="Y542" s="119"/>
      <c r="Z542" s="3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128"/>
    </row>
    <row r="543" spans="1:67" s="123" customFormat="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3"/>
      <c r="Y543" s="119"/>
      <c r="Z543" s="3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128"/>
    </row>
    <row r="544" spans="1:67" s="123" customFormat="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3"/>
      <c r="Y544" s="119"/>
      <c r="Z544" s="3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128"/>
    </row>
    <row r="545" spans="1:67" s="123" customFormat="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3"/>
      <c r="Y545" s="119"/>
      <c r="Z545" s="3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128"/>
    </row>
    <row r="546" spans="1:67" s="123" customFormat="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3"/>
      <c r="Y546" s="119"/>
      <c r="Z546" s="3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128"/>
    </row>
    <row r="547" spans="1:67" s="123" customFormat="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3"/>
      <c r="Y547" s="119"/>
      <c r="Z547" s="3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128"/>
    </row>
    <row r="548" spans="1:67" s="123" customFormat="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3"/>
      <c r="Y548" s="119"/>
      <c r="Z548" s="3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128"/>
    </row>
    <row r="549" spans="1:80" s="133" customFormat="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3"/>
      <c r="Y549" s="119"/>
      <c r="Z549" s="3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132"/>
      <c r="CB549" s="2"/>
    </row>
    <row r="550" spans="1:67" s="123" customFormat="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3"/>
      <c r="Y550" s="119"/>
      <c r="Z550" s="3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128"/>
    </row>
    <row r="551" spans="1:80" s="133" customFormat="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3"/>
      <c r="Y551" s="119"/>
      <c r="Z551" s="3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132"/>
      <c r="CB551" s="2"/>
    </row>
    <row r="552" spans="1:67" s="123" customFormat="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3"/>
      <c r="Y552" s="119"/>
      <c r="Z552" s="3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128"/>
    </row>
    <row r="553" spans="1:67" s="123" customFormat="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3"/>
      <c r="Y553" s="119"/>
      <c r="Z553" s="3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128"/>
    </row>
    <row r="554" spans="1:67" s="123" customFormat="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3"/>
      <c r="Y554" s="119"/>
      <c r="Z554" s="3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128"/>
    </row>
    <row r="555" spans="1:67" s="123" customFormat="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3"/>
      <c r="Y555" s="119"/>
      <c r="Z555" s="3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128"/>
    </row>
    <row r="556" spans="1:67" s="123" customFormat="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3"/>
      <c r="Y556" s="119"/>
      <c r="Z556" s="3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128"/>
    </row>
    <row r="557" spans="1:67" s="123" customFormat="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3"/>
      <c r="Y557" s="119"/>
      <c r="Z557" s="3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128"/>
    </row>
    <row r="558" spans="23:84" ht="12.75">
      <c r="W558" s="2"/>
      <c r="X558" s="3"/>
      <c r="Y558" s="119"/>
      <c r="Z558" s="3"/>
      <c r="BO558" s="115"/>
      <c r="BP558" s="4"/>
      <c r="BQ558" s="4"/>
      <c r="BR558" s="4"/>
      <c r="BS558" s="4"/>
      <c r="BT558" s="4"/>
      <c r="BU558" s="4"/>
      <c r="BV558" s="4"/>
      <c r="BW558" s="4"/>
      <c r="CC558" s="4"/>
      <c r="CD558" s="4"/>
      <c r="CF558" s="4"/>
    </row>
    <row r="559" spans="23:84" ht="12.75">
      <c r="W559" s="2"/>
      <c r="X559" s="3"/>
      <c r="Y559" s="119"/>
      <c r="Z559" s="3"/>
      <c r="BO559" s="115"/>
      <c r="BP559" s="4"/>
      <c r="BQ559" s="4"/>
      <c r="BR559" s="4"/>
      <c r="BS559" s="4"/>
      <c r="BT559" s="4"/>
      <c r="BU559" s="4"/>
      <c r="BV559" s="4"/>
      <c r="BW559" s="4"/>
      <c r="CC559" s="4"/>
      <c r="CD559" s="4"/>
      <c r="CF559" s="4"/>
    </row>
    <row r="560" spans="1:67" s="123" customFormat="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3"/>
      <c r="Y560" s="119"/>
      <c r="Z560" s="3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128"/>
    </row>
    <row r="561" spans="23:84" ht="12.75">
      <c r="W561" s="2"/>
      <c r="X561" s="3"/>
      <c r="Y561" s="119"/>
      <c r="Z561" s="3"/>
      <c r="BO561" s="115"/>
      <c r="BP561" s="4"/>
      <c r="BQ561" s="4"/>
      <c r="BR561" s="4"/>
      <c r="BS561" s="4"/>
      <c r="BT561" s="4"/>
      <c r="BU561" s="4"/>
      <c r="BV561" s="4"/>
      <c r="BW561" s="4"/>
      <c r="CC561" s="4"/>
      <c r="CD561" s="4"/>
      <c r="CF561" s="4"/>
    </row>
    <row r="562" spans="23:84" ht="12.75">
      <c r="W562" s="2"/>
      <c r="X562" s="3"/>
      <c r="Y562" s="119"/>
      <c r="Z562" s="3"/>
      <c r="BO562" s="115"/>
      <c r="BP562" s="4"/>
      <c r="BQ562" s="4"/>
      <c r="BR562" s="4"/>
      <c r="BS562" s="4"/>
      <c r="BT562" s="4"/>
      <c r="BU562" s="4"/>
      <c r="BV562" s="4"/>
      <c r="BW562" s="4"/>
      <c r="BY562" s="4"/>
      <c r="BZ562" s="4"/>
      <c r="CA562" s="4"/>
      <c r="CC562" s="4"/>
      <c r="CD562" s="4"/>
      <c r="CF562" s="4"/>
    </row>
    <row r="563" spans="23:84" ht="12.75">
      <c r="W563" s="2"/>
      <c r="X563" s="3"/>
      <c r="Y563" s="119"/>
      <c r="Z563" s="3"/>
      <c r="BO563" s="115"/>
      <c r="BP563" s="4"/>
      <c r="BQ563" s="4"/>
      <c r="BR563" s="4"/>
      <c r="BS563" s="4"/>
      <c r="BT563" s="4"/>
      <c r="BU563" s="4"/>
      <c r="BV563" s="4"/>
      <c r="BW563" s="4"/>
      <c r="CC563" s="4"/>
      <c r="CD563" s="4"/>
      <c r="CF563" s="4"/>
    </row>
    <row r="564" spans="23:84" ht="12.75">
      <c r="W564" s="2"/>
      <c r="X564" s="3"/>
      <c r="Y564" s="119"/>
      <c r="Z564" s="3"/>
      <c r="BO564" s="115"/>
      <c r="BP564" s="4"/>
      <c r="BQ564" s="4"/>
      <c r="BR564" s="4"/>
      <c r="BS564" s="4"/>
      <c r="BT564" s="4"/>
      <c r="BU564" s="4"/>
      <c r="BV564" s="4"/>
      <c r="BW564" s="4"/>
      <c r="CC564" s="4"/>
      <c r="CD564" s="4"/>
      <c r="CF564" s="4"/>
    </row>
    <row r="565" spans="23:84" ht="12.75">
      <c r="W565" s="2"/>
      <c r="X565" s="3"/>
      <c r="Y565" s="119"/>
      <c r="Z565" s="3"/>
      <c r="BO565" s="115"/>
      <c r="BP565" s="4"/>
      <c r="BQ565" s="4"/>
      <c r="BR565" s="4"/>
      <c r="BS565" s="4"/>
      <c r="BT565" s="4"/>
      <c r="BU565" s="4"/>
      <c r="BV565" s="4"/>
      <c r="BW565" s="4"/>
      <c r="CC565" s="4"/>
      <c r="CD565" s="4"/>
      <c r="CF565" s="4"/>
    </row>
    <row r="566" spans="23:84" ht="12.75">
      <c r="W566" s="2"/>
      <c r="X566" s="3"/>
      <c r="Y566" s="119"/>
      <c r="Z566" s="3"/>
      <c r="BO566" s="115"/>
      <c r="BP566" s="4"/>
      <c r="BQ566" s="4"/>
      <c r="BR566" s="4"/>
      <c r="BS566" s="4"/>
      <c r="BT566" s="4"/>
      <c r="BU566" s="4"/>
      <c r="BV566" s="4"/>
      <c r="BW566" s="4"/>
      <c r="CC566" s="4"/>
      <c r="CD566" s="4"/>
      <c r="CF566" s="4"/>
    </row>
    <row r="567" spans="23:84" ht="12.75">
      <c r="W567" s="2"/>
      <c r="X567" s="3"/>
      <c r="Y567" s="119"/>
      <c r="Z567" s="3"/>
      <c r="BO567" s="115"/>
      <c r="BP567" s="4"/>
      <c r="BQ567" s="4"/>
      <c r="BR567" s="4"/>
      <c r="BS567" s="4"/>
      <c r="BT567" s="4"/>
      <c r="BU567" s="4"/>
      <c r="BV567" s="4"/>
      <c r="BW567" s="4"/>
      <c r="CC567" s="4"/>
      <c r="CD567" s="4"/>
      <c r="CF567" s="4"/>
    </row>
    <row r="568" spans="23:84" ht="12.75">
      <c r="W568" s="2"/>
      <c r="X568" s="3"/>
      <c r="Y568" s="119"/>
      <c r="Z568" s="3"/>
      <c r="BO568" s="115"/>
      <c r="BP568" s="4"/>
      <c r="BQ568" s="4"/>
      <c r="BR568" s="4"/>
      <c r="BS568" s="4"/>
      <c r="BT568" s="4"/>
      <c r="BU568" s="4"/>
      <c r="BV568" s="4"/>
      <c r="BW568" s="4"/>
      <c r="CC568" s="4"/>
      <c r="CD568" s="4"/>
      <c r="CF568" s="4"/>
    </row>
    <row r="569" spans="23:84" ht="12.75">
      <c r="W569" s="2"/>
      <c r="X569" s="3"/>
      <c r="Y569" s="119"/>
      <c r="Z569" s="3"/>
      <c r="BO569" s="115"/>
      <c r="BP569" s="4"/>
      <c r="BQ569" s="4"/>
      <c r="BR569" s="4"/>
      <c r="BS569" s="4"/>
      <c r="BT569" s="4"/>
      <c r="BU569" s="4"/>
      <c r="BV569" s="4"/>
      <c r="BW569" s="4"/>
      <c r="CC569" s="4"/>
      <c r="CD569" s="4"/>
      <c r="CF569" s="4"/>
    </row>
    <row r="570" spans="23:84" ht="12.75">
      <c r="W570" s="2"/>
      <c r="X570" s="3"/>
      <c r="Y570" s="119"/>
      <c r="Z570" s="3"/>
      <c r="BO570" s="115"/>
      <c r="BP570" s="4"/>
      <c r="BQ570" s="4"/>
      <c r="BR570" s="4"/>
      <c r="BS570" s="4"/>
      <c r="BT570" s="4"/>
      <c r="BU570" s="4"/>
      <c r="BV570" s="4"/>
      <c r="BW570" s="4"/>
      <c r="CC570" s="4"/>
      <c r="CD570" s="4"/>
      <c r="CF570" s="4"/>
    </row>
    <row r="571" spans="23:84" ht="12.75">
      <c r="W571" s="2"/>
      <c r="X571" s="3"/>
      <c r="Y571" s="119"/>
      <c r="Z571" s="3"/>
      <c r="BO571" s="115"/>
      <c r="BP571" s="4"/>
      <c r="BQ571" s="4"/>
      <c r="BR571" s="4"/>
      <c r="BS571" s="4"/>
      <c r="BT571" s="4"/>
      <c r="BU571" s="4"/>
      <c r="BV571" s="4"/>
      <c r="BW571" s="4"/>
      <c r="CC571" s="4"/>
      <c r="CD571" s="4"/>
      <c r="CE571" s="4"/>
      <c r="CF571" s="4"/>
    </row>
    <row r="572" spans="23:84" ht="12.75">
      <c r="W572" s="2"/>
      <c r="X572" s="3"/>
      <c r="Y572" s="119"/>
      <c r="Z572" s="3"/>
      <c r="BO572" s="115"/>
      <c r="BP572" s="4"/>
      <c r="BQ572" s="4"/>
      <c r="BR572" s="4"/>
      <c r="BS572" s="4"/>
      <c r="BT572" s="4"/>
      <c r="BU572" s="4"/>
      <c r="BV572" s="4"/>
      <c r="BW572" s="4"/>
      <c r="CC572" s="4"/>
      <c r="CD572" s="4"/>
      <c r="CE572" s="4"/>
      <c r="CF572" s="4"/>
    </row>
    <row r="573" spans="23:84" ht="12.75">
      <c r="W573" s="2"/>
      <c r="X573" s="3"/>
      <c r="Y573" s="119"/>
      <c r="Z573" s="3"/>
      <c r="BO573" s="115"/>
      <c r="BP573" s="4"/>
      <c r="BQ573" s="4"/>
      <c r="BR573" s="4"/>
      <c r="BS573" s="4"/>
      <c r="BT573" s="4"/>
      <c r="BU573" s="4"/>
      <c r="BV573" s="4"/>
      <c r="BW573" s="4"/>
      <c r="CC573" s="4"/>
      <c r="CD573" s="4"/>
      <c r="CE573" s="4"/>
      <c r="CF573" s="4"/>
    </row>
    <row r="574" spans="23:84" ht="12.75">
      <c r="W574" s="2"/>
      <c r="X574" s="3"/>
      <c r="Y574" s="119"/>
      <c r="Z574" s="3"/>
      <c r="BO574" s="115"/>
      <c r="BP574" s="4"/>
      <c r="BQ574" s="4"/>
      <c r="BR574" s="4"/>
      <c r="BS574" s="4"/>
      <c r="BT574" s="4"/>
      <c r="BU574" s="4"/>
      <c r="BV574" s="4"/>
      <c r="BW574" s="4"/>
      <c r="CC574" s="4"/>
      <c r="CD574" s="4"/>
      <c r="CE574" s="4"/>
      <c r="CF574" s="4"/>
    </row>
    <row r="575" spans="23:84" ht="12.75">
      <c r="W575" s="2"/>
      <c r="X575" s="3"/>
      <c r="Y575" s="119"/>
      <c r="Z575" s="3"/>
      <c r="BO575" s="115"/>
      <c r="BP575" s="4"/>
      <c r="BQ575" s="4"/>
      <c r="BR575" s="4"/>
      <c r="BS575" s="4"/>
      <c r="BT575" s="4"/>
      <c r="BU575" s="4"/>
      <c r="BV575" s="4"/>
      <c r="BW575" s="4"/>
      <c r="CC575" s="4"/>
      <c r="CD575" s="4"/>
      <c r="CE575" s="4"/>
      <c r="CF575" s="4"/>
    </row>
    <row r="576" spans="23:84" ht="12.75">
      <c r="W576" s="2"/>
      <c r="X576" s="3"/>
      <c r="Y576" s="119"/>
      <c r="Z576" s="3"/>
      <c r="BO576" s="115"/>
      <c r="BP576" s="4"/>
      <c r="BQ576" s="4"/>
      <c r="BR576" s="4"/>
      <c r="BS576" s="4"/>
      <c r="BT576" s="4"/>
      <c r="BU576" s="4"/>
      <c r="BV576" s="4"/>
      <c r="BW576" s="4"/>
      <c r="CC576" s="4"/>
      <c r="CD576" s="4"/>
      <c r="CE576" s="4"/>
      <c r="CF576" s="4"/>
    </row>
    <row r="577" spans="23:84" ht="12.75">
      <c r="W577" s="2"/>
      <c r="X577" s="3"/>
      <c r="Y577" s="119"/>
      <c r="Z577" s="3"/>
      <c r="BO577" s="115"/>
      <c r="BP577" s="4"/>
      <c r="BQ577" s="4"/>
      <c r="BR577" s="4"/>
      <c r="BS577" s="4"/>
      <c r="BT577" s="4"/>
      <c r="BU577" s="4"/>
      <c r="BV577" s="4"/>
      <c r="BW577" s="4"/>
      <c r="CC577" s="4"/>
      <c r="CD577" s="4"/>
      <c r="CE577" s="4"/>
      <c r="CF577" s="4"/>
    </row>
    <row r="578" spans="23:84" ht="12.75">
      <c r="W578" s="2"/>
      <c r="X578" s="3"/>
      <c r="Y578" s="119"/>
      <c r="Z578" s="3"/>
      <c r="BO578" s="115"/>
      <c r="BP578" s="4"/>
      <c r="BQ578" s="4"/>
      <c r="BR578" s="4"/>
      <c r="BS578" s="4"/>
      <c r="BT578" s="4"/>
      <c r="BU578" s="4"/>
      <c r="BV578" s="4"/>
      <c r="BW578" s="4"/>
      <c r="CC578" s="4"/>
      <c r="CD578" s="4"/>
      <c r="CE578" s="4"/>
      <c r="CF578" s="4"/>
    </row>
    <row r="579" spans="23:84" ht="12.75">
      <c r="W579" s="2"/>
      <c r="X579" s="3"/>
      <c r="Y579" s="119"/>
      <c r="Z579" s="3"/>
      <c r="BO579" s="115"/>
      <c r="BP579" s="4"/>
      <c r="BQ579" s="4"/>
      <c r="BR579" s="4"/>
      <c r="BS579" s="4"/>
      <c r="BT579" s="4"/>
      <c r="BU579" s="4"/>
      <c r="BV579" s="4"/>
      <c r="BW579" s="4"/>
      <c r="CC579" s="4"/>
      <c r="CD579" s="4"/>
      <c r="CE579" s="4"/>
      <c r="CF579" s="4"/>
    </row>
    <row r="580" spans="23:84" ht="12.75">
      <c r="W580" s="2"/>
      <c r="X580" s="3"/>
      <c r="Y580" s="119"/>
      <c r="Z580" s="3"/>
      <c r="BO580" s="115"/>
      <c r="BP580" s="4"/>
      <c r="BQ580" s="4"/>
      <c r="BR580" s="4"/>
      <c r="BS580" s="4"/>
      <c r="BT580" s="4"/>
      <c r="BU580" s="4"/>
      <c r="BV580" s="4"/>
      <c r="BW580" s="4"/>
      <c r="CC580" s="4"/>
      <c r="CD580" s="4"/>
      <c r="CE580" s="4"/>
      <c r="CF580" s="4"/>
    </row>
    <row r="581" spans="23:84" ht="12.75">
      <c r="W581" s="2"/>
      <c r="X581" s="3"/>
      <c r="Y581" s="119"/>
      <c r="Z581" s="3"/>
      <c r="BO581" s="115"/>
      <c r="BP581" s="4"/>
      <c r="BQ581" s="4"/>
      <c r="BR581" s="4"/>
      <c r="BS581" s="4"/>
      <c r="BT581" s="4"/>
      <c r="BU581" s="4"/>
      <c r="BV581" s="4"/>
      <c r="BW581" s="4"/>
      <c r="CC581" s="4"/>
      <c r="CD581" s="4"/>
      <c r="CE581" s="4"/>
      <c r="CF581" s="4"/>
    </row>
    <row r="582" spans="23:84" ht="12.75">
      <c r="W582" s="2"/>
      <c r="X582" s="3"/>
      <c r="Y582" s="119"/>
      <c r="Z582" s="3"/>
      <c r="BO582" s="115"/>
      <c r="BP582" s="4"/>
      <c r="BQ582" s="4"/>
      <c r="BR582" s="4"/>
      <c r="BS582" s="4"/>
      <c r="BT582" s="4"/>
      <c r="BU582" s="4"/>
      <c r="BV582" s="4"/>
      <c r="BW582" s="4"/>
      <c r="CC582" s="4"/>
      <c r="CD582" s="4"/>
      <c r="CE582" s="4"/>
      <c r="CF582" s="4"/>
    </row>
    <row r="583" spans="23:84" ht="12.75">
      <c r="W583" s="2"/>
      <c r="X583" s="3"/>
      <c r="Y583" s="119"/>
      <c r="Z583" s="3"/>
      <c r="BO583" s="115"/>
      <c r="BP583" s="4"/>
      <c r="BQ583" s="4"/>
      <c r="BR583" s="4"/>
      <c r="BS583" s="4"/>
      <c r="BT583" s="4"/>
      <c r="BU583" s="4"/>
      <c r="BV583" s="4"/>
      <c r="BW583" s="4"/>
      <c r="CC583" s="4"/>
      <c r="CD583" s="4"/>
      <c r="CE583" s="4"/>
      <c r="CF583" s="4"/>
    </row>
    <row r="584" spans="23:84" ht="12.75">
      <c r="W584" s="2"/>
      <c r="X584" s="3"/>
      <c r="Y584" s="119"/>
      <c r="Z584" s="3"/>
      <c r="BO584" s="115"/>
      <c r="BP584" s="4"/>
      <c r="BQ584" s="4"/>
      <c r="BR584" s="4"/>
      <c r="BS584" s="4"/>
      <c r="BT584" s="4"/>
      <c r="BU584" s="4"/>
      <c r="BV584" s="4"/>
      <c r="BW584" s="4"/>
      <c r="CC584" s="4"/>
      <c r="CD584" s="4"/>
      <c r="CE584" s="4"/>
      <c r="CF584" s="4"/>
    </row>
    <row r="585" spans="23:84" ht="12.75">
      <c r="W585" s="2"/>
      <c r="X585" s="3"/>
      <c r="Y585" s="119"/>
      <c r="Z585" s="3"/>
      <c r="BO585" s="115"/>
      <c r="BP585" s="4"/>
      <c r="BQ585" s="4"/>
      <c r="BR585" s="4"/>
      <c r="BS585" s="4"/>
      <c r="BT585" s="4"/>
      <c r="BU585" s="4"/>
      <c r="BV585" s="4"/>
      <c r="BW585" s="4"/>
      <c r="CC585" s="4"/>
      <c r="CD585" s="4"/>
      <c r="CE585" s="4"/>
      <c r="CF585" s="4"/>
    </row>
    <row r="586" spans="23:84" ht="12.75">
      <c r="W586" s="2"/>
      <c r="X586" s="3"/>
      <c r="Y586" s="119"/>
      <c r="Z586" s="3"/>
      <c r="BO586" s="115"/>
      <c r="BP586" s="4"/>
      <c r="BQ586" s="4"/>
      <c r="BR586" s="4"/>
      <c r="BS586" s="4"/>
      <c r="BT586" s="4"/>
      <c r="BU586" s="4"/>
      <c r="BV586" s="4"/>
      <c r="BW586" s="4"/>
      <c r="CC586" s="4"/>
      <c r="CD586" s="4"/>
      <c r="CE586" s="4"/>
      <c r="CF586" s="4"/>
    </row>
    <row r="587" spans="23:84" ht="12.75">
      <c r="W587" s="2"/>
      <c r="X587" s="3"/>
      <c r="Y587" s="119"/>
      <c r="Z587" s="3"/>
      <c r="BO587" s="115"/>
      <c r="BP587" s="4"/>
      <c r="BQ587" s="4"/>
      <c r="BR587" s="4"/>
      <c r="BS587" s="4"/>
      <c r="BT587" s="4"/>
      <c r="BU587" s="4"/>
      <c r="BV587" s="4"/>
      <c r="BW587" s="4"/>
      <c r="CC587" s="4"/>
      <c r="CD587" s="4"/>
      <c r="CE587" s="4"/>
      <c r="CF587" s="4"/>
    </row>
    <row r="588" spans="23:84" ht="12.75">
      <c r="W588" s="2"/>
      <c r="X588" s="3"/>
      <c r="Y588" s="119"/>
      <c r="Z588" s="3"/>
      <c r="BO588" s="115"/>
      <c r="BP588" s="4"/>
      <c r="BQ588" s="4"/>
      <c r="BR588" s="4"/>
      <c r="BS588" s="4"/>
      <c r="BT588" s="4"/>
      <c r="BU588" s="4"/>
      <c r="BV588" s="4"/>
      <c r="BW588" s="4"/>
      <c r="CC588" s="4"/>
      <c r="CD588" s="4"/>
      <c r="CE588" s="4"/>
      <c r="CF588" s="4"/>
    </row>
    <row r="589" spans="23:84" ht="12.75">
      <c r="W589" s="2"/>
      <c r="X589" s="3"/>
      <c r="Y589" s="119"/>
      <c r="Z589" s="3"/>
      <c r="BO589" s="115"/>
      <c r="BP589" s="4"/>
      <c r="BQ589" s="4"/>
      <c r="BR589" s="4"/>
      <c r="BS589" s="4"/>
      <c r="BT589" s="4"/>
      <c r="BU589" s="4"/>
      <c r="BV589" s="4"/>
      <c r="BW589" s="4"/>
      <c r="CC589" s="4"/>
      <c r="CD589" s="4"/>
      <c r="CE589" s="4"/>
      <c r="CF589" s="4"/>
    </row>
    <row r="590" spans="23:84" ht="12.75">
      <c r="W590" s="2"/>
      <c r="X590" s="3"/>
      <c r="Y590" s="119"/>
      <c r="Z590" s="3"/>
      <c r="BO590" s="115"/>
      <c r="BP590" s="4"/>
      <c r="BQ590" s="4"/>
      <c r="BR590" s="4"/>
      <c r="BS590" s="4"/>
      <c r="BT590" s="4"/>
      <c r="BU590" s="4"/>
      <c r="BV590" s="4"/>
      <c r="BW590" s="4"/>
      <c r="CC590" s="4"/>
      <c r="CD590" s="4"/>
      <c r="CE590" s="4"/>
      <c r="CF590" s="4"/>
    </row>
    <row r="591" spans="23:84" ht="12.75">
      <c r="W591" s="2"/>
      <c r="X591" s="3"/>
      <c r="Y591" s="119"/>
      <c r="Z591" s="3"/>
      <c r="BO591" s="115"/>
      <c r="BP591" s="4"/>
      <c r="BQ591" s="4"/>
      <c r="BR591" s="4"/>
      <c r="BS591" s="4"/>
      <c r="BT591" s="4"/>
      <c r="BU591" s="4"/>
      <c r="BV591" s="4"/>
      <c r="BW591" s="4"/>
      <c r="CC591" s="4"/>
      <c r="CD591" s="4"/>
      <c r="CE591" s="4"/>
      <c r="CF591" s="4"/>
    </row>
    <row r="592" spans="23:84" ht="12.75">
      <c r="W592" s="2"/>
      <c r="X592" s="3"/>
      <c r="Y592" s="119"/>
      <c r="Z592" s="3"/>
      <c r="BO592" s="115"/>
      <c r="BP592" s="4"/>
      <c r="BQ592" s="4"/>
      <c r="BR592" s="4"/>
      <c r="BS592" s="4"/>
      <c r="BT592" s="4"/>
      <c r="BU592" s="4"/>
      <c r="BV592" s="4"/>
      <c r="BW592" s="4"/>
      <c r="CC592" s="4"/>
      <c r="CD592" s="4"/>
      <c r="CE592" s="4"/>
      <c r="CF592" s="4"/>
    </row>
    <row r="593" spans="23:84" ht="12.75">
      <c r="W593" s="2"/>
      <c r="X593" s="3"/>
      <c r="Y593" s="119"/>
      <c r="Z593" s="3"/>
      <c r="BO593" s="115"/>
      <c r="BP593" s="4"/>
      <c r="BQ593" s="4"/>
      <c r="BR593" s="4"/>
      <c r="BS593" s="4"/>
      <c r="BT593" s="4"/>
      <c r="BU593" s="4"/>
      <c r="BV593" s="4"/>
      <c r="BW593" s="4"/>
      <c r="CC593" s="4"/>
      <c r="CD593" s="4"/>
      <c r="CE593" s="4"/>
      <c r="CF593" s="4"/>
    </row>
    <row r="594" spans="23:84" ht="12.75">
      <c r="W594" s="2"/>
      <c r="X594" s="3"/>
      <c r="Y594" s="119"/>
      <c r="Z594" s="3"/>
      <c r="BO594" s="115"/>
      <c r="BP594" s="4"/>
      <c r="BQ594" s="4"/>
      <c r="BR594" s="4"/>
      <c r="BS594" s="4"/>
      <c r="BT594" s="4"/>
      <c r="BU594" s="4"/>
      <c r="BV594" s="4"/>
      <c r="BW594" s="4"/>
      <c r="CC594" s="4"/>
      <c r="CD594" s="4"/>
      <c r="CE594" s="4"/>
      <c r="CF594" s="4"/>
    </row>
    <row r="595" spans="23:84" ht="12.75">
      <c r="W595" s="2"/>
      <c r="X595" s="3"/>
      <c r="Y595" s="119"/>
      <c r="Z595" s="3"/>
      <c r="BO595" s="115"/>
      <c r="BP595" s="4"/>
      <c r="BQ595" s="4"/>
      <c r="BR595" s="4"/>
      <c r="BS595" s="4"/>
      <c r="BT595" s="4"/>
      <c r="BU595" s="4"/>
      <c r="BV595" s="4"/>
      <c r="BW595" s="4"/>
      <c r="CC595" s="4"/>
      <c r="CD595" s="4"/>
      <c r="CE595" s="4"/>
      <c r="CF595" s="4"/>
    </row>
    <row r="596" spans="23:84" ht="12.75">
      <c r="W596" s="2"/>
      <c r="X596" s="3"/>
      <c r="Y596" s="119"/>
      <c r="Z596" s="3"/>
      <c r="BO596" s="115"/>
      <c r="BP596" s="4"/>
      <c r="BQ596" s="4"/>
      <c r="BR596" s="4"/>
      <c r="BS596" s="4"/>
      <c r="BT596" s="4"/>
      <c r="BU596" s="4"/>
      <c r="BV596" s="4"/>
      <c r="BW596" s="4"/>
      <c r="CC596" s="4"/>
      <c r="CD596" s="4"/>
      <c r="CE596" s="4"/>
      <c r="CF596" s="4"/>
    </row>
    <row r="597" spans="23:84" ht="12.75">
      <c r="W597" s="2"/>
      <c r="X597" s="3"/>
      <c r="Y597" s="119"/>
      <c r="Z597" s="3"/>
      <c r="BO597" s="115"/>
      <c r="BP597" s="4"/>
      <c r="BQ597" s="4"/>
      <c r="BR597" s="4"/>
      <c r="BS597" s="4"/>
      <c r="BT597" s="4"/>
      <c r="BU597" s="4"/>
      <c r="BV597" s="4"/>
      <c r="BW597" s="4"/>
      <c r="CC597" s="4"/>
      <c r="CD597" s="4"/>
      <c r="CE597" s="4"/>
      <c r="CF597" s="4"/>
    </row>
    <row r="598" spans="23:84" ht="12.75">
      <c r="W598" s="2"/>
      <c r="X598" s="3"/>
      <c r="Y598" s="119"/>
      <c r="Z598" s="3"/>
      <c r="BO598" s="115"/>
      <c r="BP598" s="4"/>
      <c r="BQ598" s="4"/>
      <c r="BR598" s="4"/>
      <c r="BS598" s="4"/>
      <c r="BT598" s="4"/>
      <c r="BU598" s="4"/>
      <c r="BV598" s="4"/>
      <c r="BW598" s="4"/>
      <c r="CC598" s="4"/>
      <c r="CD598" s="4"/>
      <c r="CE598" s="4"/>
      <c r="CF598" s="4"/>
    </row>
    <row r="599" spans="23:84" ht="12.75">
      <c r="W599" s="2"/>
      <c r="X599" s="3"/>
      <c r="Y599" s="119"/>
      <c r="Z599" s="3"/>
      <c r="BO599" s="115"/>
      <c r="BP599" s="4"/>
      <c r="BQ599" s="4"/>
      <c r="BR599" s="4"/>
      <c r="BS599" s="4"/>
      <c r="BT599" s="4"/>
      <c r="BU599" s="4"/>
      <c r="BV599" s="4"/>
      <c r="BW599" s="4"/>
      <c r="CC599" s="4"/>
      <c r="CD599" s="4"/>
      <c r="CE599" s="4"/>
      <c r="CF599" s="4"/>
    </row>
    <row r="600" spans="23:84" ht="12.75">
      <c r="W600" s="2"/>
      <c r="X600" s="3"/>
      <c r="Y600" s="119"/>
      <c r="Z600" s="3"/>
      <c r="BO600" s="115"/>
      <c r="BP600" s="4"/>
      <c r="BQ600" s="4"/>
      <c r="BR600" s="4"/>
      <c r="BS600" s="4"/>
      <c r="BT600" s="4"/>
      <c r="BU600" s="4"/>
      <c r="BV600" s="4"/>
      <c r="BW600" s="4"/>
      <c r="CC600" s="4"/>
      <c r="CD600" s="4"/>
      <c r="CE600" s="4"/>
      <c r="CF600" s="4"/>
    </row>
    <row r="601" spans="23:84" ht="12.75">
      <c r="W601" s="2"/>
      <c r="X601" s="3"/>
      <c r="Y601" s="119"/>
      <c r="Z601" s="3"/>
      <c r="BO601" s="115"/>
      <c r="BP601" s="4"/>
      <c r="BQ601" s="4"/>
      <c r="BR601" s="4"/>
      <c r="BS601" s="4"/>
      <c r="BT601" s="4"/>
      <c r="BU601" s="4"/>
      <c r="BV601" s="4"/>
      <c r="BW601" s="4"/>
      <c r="CC601" s="4"/>
      <c r="CD601" s="4"/>
      <c r="CE601" s="4"/>
      <c r="CF601" s="4"/>
    </row>
    <row r="602" spans="23:84" ht="12.75">
      <c r="W602" s="2"/>
      <c r="X602" s="3"/>
      <c r="Y602" s="119"/>
      <c r="Z602" s="3"/>
      <c r="BO602" s="115"/>
      <c r="BP602" s="4"/>
      <c r="BQ602" s="4"/>
      <c r="BR602" s="4"/>
      <c r="BS602" s="4"/>
      <c r="BT602" s="4"/>
      <c r="BU602" s="4"/>
      <c r="BV602" s="4"/>
      <c r="BW602" s="4"/>
      <c r="CC602" s="4"/>
      <c r="CD602" s="4"/>
      <c r="CE602" s="4"/>
      <c r="CF602" s="4"/>
    </row>
    <row r="603" spans="23:84" ht="12.75">
      <c r="W603" s="2"/>
      <c r="X603" s="3"/>
      <c r="Y603" s="119"/>
      <c r="Z603" s="3"/>
      <c r="BO603" s="115"/>
      <c r="BP603" s="4"/>
      <c r="BQ603" s="4"/>
      <c r="BR603" s="4"/>
      <c r="BS603" s="4"/>
      <c r="BT603" s="4"/>
      <c r="BU603" s="4"/>
      <c r="BV603" s="4"/>
      <c r="BW603" s="4"/>
      <c r="CC603" s="4"/>
      <c r="CD603" s="4"/>
      <c r="CE603" s="4"/>
      <c r="CF603" s="4"/>
    </row>
    <row r="604" spans="23:84" ht="12.75">
      <c r="W604" s="2"/>
      <c r="X604" s="3"/>
      <c r="Y604" s="119"/>
      <c r="Z604" s="3"/>
      <c r="BO604" s="115"/>
      <c r="BP604" s="4"/>
      <c r="BQ604" s="4"/>
      <c r="BR604" s="4"/>
      <c r="BS604" s="4"/>
      <c r="BT604" s="4"/>
      <c r="BU604" s="4"/>
      <c r="BV604" s="4"/>
      <c r="BW604" s="4"/>
      <c r="CC604" s="4"/>
      <c r="CD604" s="4"/>
      <c r="CE604" s="4"/>
      <c r="CF604" s="4"/>
    </row>
    <row r="605" spans="23:84" ht="12.75">
      <c r="W605" s="2"/>
      <c r="X605" s="3"/>
      <c r="Y605" s="119"/>
      <c r="Z605" s="3"/>
      <c r="BO605" s="115"/>
      <c r="BP605" s="4"/>
      <c r="BQ605" s="4"/>
      <c r="BR605" s="4"/>
      <c r="BS605" s="4"/>
      <c r="BT605" s="4"/>
      <c r="BU605" s="4"/>
      <c r="BV605" s="4"/>
      <c r="BW605" s="4"/>
      <c r="CC605" s="4"/>
      <c r="CD605" s="4"/>
      <c r="CE605" s="4"/>
      <c r="CF605" s="4"/>
    </row>
    <row r="606" spans="23:84" ht="12.75">
      <c r="W606" s="2"/>
      <c r="X606" s="3"/>
      <c r="Y606" s="119"/>
      <c r="Z606" s="3"/>
      <c r="BO606" s="115"/>
      <c r="BP606" s="4"/>
      <c r="BQ606" s="4"/>
      <c r="BR606" s="4"/>
      <c r="BS606" s="4"/>
      <c r="BT606" s="4"/>
      <c r="BU606" s="4"/>
      <c r="BV606" s="4"/>
      <c r="BW606" s="4"/>
      <c r="CC606" s="4"/>
      <c r="CD606" s="4"/>
      <c r="CE606" s="4"/>
      <c r="CF606" s="4"/>
    </row>
    <row r="607" spans="23:84" ht="12.75">
      <c r="W607" s="2"/>
      <c r="X607" s="3"/>
      <c r="Y607" s="119"/>
      <c r="Z607" s="3"/>
      <c r="BO607" s="115"/>
      <c r="BP607" s="4"/>
      <c r="BQ607" s="4"/>
      <c r="BR607" s="4"/>
      <c r="BS607" s="4"/>
      <c r="BT607" s="4"/>
      <c r="BU607" s="4"/>
      <c r="BV607" s="4"/>
      <c r="BW607" s="4"/>
      <c r="CC607" s="4"/>
      <c r="CD607" s="4"/>
      <c r="CE607" s="4"/>
      <c r="CF607" s="4"/>
    </row>
    <row r="608" spans="23:84" ht="12.75">
      <c r="W608" s="2"/>
      <c r="X608" s="3"/>
      <c r="Y608" s="119"/>
      <c r="Z608" s="3"/>
      <c r="BO608" s="115"/>
      <c r="BP608" s="4"/>
      <c r="BQ608" s="4"/>
      <c r="BR608" s="4"/>
      <c r="BS608" s="4"/>
      <c r="BT608" s="4"/>
      <c r="BU608" s="4"/>
      <c r="BV608" s="4"/>
      <c r="BW608" s="4"/>
      <c r="CC608" s="4"/>
      <c r="CD608" s="4"/>
      <c r="CE608" s="4"/>
      <c r="CF608" s="4"/>
    </row>
    <row r="609" spans="23:84" ht="12.75">
      <c r="W609" s="2"/>
      <c r="X609" s="3"/>
      <c r="Y609" s="119"/>
      <c r="Z609" s="3"/>
      <c r="BO609" s="115"/>
      <c r="BP609" s="4"/>
      <c r="BQ609" s="4"/>
      <c r="BR609" s="4"/>
      <c r="BS609" s="4"/>
      <c r="BT609" s="4"/>
      <c r="BU609" s="4"/>
      <c r="BV609" s="4"/>
      <c r="BW609" s="4"/>
      <c r="CC609" s="4"/>
      <c r="CD609" s="4"/>
      <c r="CE609" s="4"/>
      <c r="CF609" s="4"/>
    </row>
    <row r="610" spans="23:84" ht="12.75">
      <c r="W610" s="2"/>
      <c r="X610" s="3"/>
      <c r="Y610" s="119"/>
      <c r="Z610" s="3"/>
      <c r="BO610" s="115"/>
      <c r="BP610" s="4"/>
      <c r="BQ610" s="4"/>
      <c r="BR610" s="4"/>
      <c r="BS610" s="4"/>
      <c r="BT610" s="4"/>
      <c r="BU610" s="4"/>
      <c r="BV610" s="4"/>
      <c r="BW610" s="4"/>
      <c r="CC610" s="4"/>
      <c r="CD610" s="4"/>
      <c r="CE610" s="4"/>
      <c r="CF610" s="4"/>
    </row>
    <row r="611" spans="23:84" ht="12.75">
      <c r="W611" s="2"/>
      <c r="X611" s="3"/>
      <c r="Y611" s="119"/>
      <c r="Z611" s="3"/>
      <c r="BO611" s="115"/>
      <c r="BP611" s="4"/>
      <c r="BQ611" s="4"/>
      <c r="BR611" s="4"/>
      <c r="BS611" s="4"/>
      <c r="BT611" s="4"/>
      <c r="BU611" s="4"/>
      <c r="BV611" s="4"/>
      <c r="BW611" s="4"/>
      <c r="CC611" s="4"/>
      <c r="CD611" s="4"/>
      <c r="CE611" s="4"/>
      <c r="CF611" s="4"/>
    </row>
    <row r="612" spans="23:84" ht="12.75">
      <c r="W612" s="2"/>
      <c r="X612" s="3"/>
      <c r="Y612" s="119"/>
      <c r="Z612" s="3"/>
      <c r="BO612" s="115"/>
      <c r="BP612" s="4"/>
      <c r="BQ612" s="4"/>
      <c r="BR612" s="4"/>
      <c r="BS612" s="4"/>
      <c r="BT612" s="4"/>
      <c r="BU612" s="4"/>
      <c r="BV612" s="4"/>
      <c r="BW612" s="4"/>
      <c r="CC612" s="4"/>
      <c r="CD612" s="4"/>
      <c r="CE612" s="4"/>
      <c r="CF612" s="4"/>
    </row>
    <row r="613" spans="23:84" ht="12.75">
      <c r="W613" s="2"/>
      <c r="X613" s="3"/>
      <c r="Y613" s="119"/>
      <c r="Z613" s="3"/>
      <c r="BO613" s="115"/>
      <c r="BP613" s="4"/>
      <c r="BQ613" s="4"/>
      <c r="BR613" s="4"/>
      <c r="BS613" s="4"/>
      <c r="BT613" s="4"/>
      <c r="BU613" s="4"/>
      <c r="BV613" s="4"/>
      <c r="BW613" s="4"/>
      <c r="CC613" s="4"/>
      <c r="CD613" s="4"/>
      <c r="CE613" s="4"/>
      <c r="CF613" s="4"/>
    </row>
    <row r="614" spans="23:84" ht="12.75">
      <c r="W614" s="2"/>
      <c r="X614" s="3"/>
      <c r="Y614" s="119"/>
      <c r="Z614" s="3"/>
      <c r="BO614" s="115"/>
      <c r="BP614" s="4"/>
      <c r="BQ614" s="4"/>
      <c r="BR614" s="4"/>
      <c r="BS614" s="4"/>
      <c r="BT614" s="4"/>
      <c r="BU614" s="4"/>
      <c r="BV614" s="4"/>
      <c r="BW614" s="4"/>
      <c r="CC614" s="4"/>
      <c r="CD614" s="4"/>
      <c r="CE614" s="4"/>
      <c r="CF614" s="4"/>
    </row>
    <row r="615" spans="23:84" ht="12.75">
      <c r="W615" s="2"/>
      <c r="X615" s="3"/>
      <c r="Y615" s="119"/>
      <c r="Z615" s="3"/>
      <c r="BO615" s="115"/>
      <c r="BP615" s="4"/>
      <c r="BQ615" s="4"/>
      <c r="BR615" s="4"/>
      <c r="BS615" s="4"/>
      <c r="BT615" s="4"/>
      <c r="BU615" s="4"/>
      <c r="BV615" s="4"/>
      <c r="BW615" s="4"/>
      <c r="CC615" s="4"/>
      <c r="CD615" s="4"/>
      <c r="CE615" s="4"/>
      <c r="CF615" s="4"/>
    </row>
    <row r="616" spans="23:84" ht="12.75">
      <c r="W616" s="2"/>
      <c r="X616" s="3"/>
      <c r="Y616" s="119"/>
      <c r="Z616" s="3"/>
      <c r="BO616" s="115"/>
      <c r="BP616" s="4"/>
      <c r="BQ616" s="4"/>
      <c r="BR616" s="4"/>
      <c r="BS616" s="4"/>
      <c r="BT616" s="4"/>
      <c r="BU616" s="4"/>
      <c r="BV616" s="4"/>
      <c r="BW616" s="4"/>
      <c r="CC616" s="4"/>
      <c r="CD616" s="4"/>
      <c r="CE616" s="4"/>
      <c r="CF616" s="4"/>
    </row>
    <row r="617" spans="23:84" ht="12.75">
      <c r="W617" s="2"/>
      <c r="X617" s="3"/>
      <c r="Y617" s="119"/>
      <c r="Z617" s="3"/>
      <c r="BO617" s="115"/>
      <c r="BP617" s="4"/>
      <c r="BQ617" s="4"/>
      <c r="BR617" s="4"/>
      <c r="BS617" s="4"/>
      <c r="BT617" s="4"/>
      <c r="BU617" s="4"/>
      <c r="BV617" s="4"/>
      <c r="BW617" s="4"/>
      <c r="CC617" s="4"/>
      <c r="CD617" s="4"/>
      <c r="CE617" s="4"/>
      <c r="CF617" s="4"/>
    </row>
    <row r="618" spans="23:84" ht="12.75">
      <c r="W618" s="2"/>
      <c r="X618" s="3"/>
      <c r="Y618" s="119"/>
      <c r="Z618" s="3"/>
      <c r="BO618" s="115"/>
      <c r="BP618" s="4"/>
      <c r="BQ618" s="4"/>
      <c r="BR618" s="4"/>
      <c r="BS618" s="4"/>
      <c r="BT618" s="4"/>
      <c r="BU618" s="4"/>
      <c r="BV618" s="4"/>
      <c r="BW618" s="4"/>
      <c r="CC618" s="4"/>
      <c r="CD618" s="4"/>
      <c r="CE618" s="4"/>
      <c r="CF618" s="4"/>
    </row>
    <row r="619" spans="23:84" ht="12.75">
      <c r="W619" s="2"/>
      <c r="X619" s="3"/>
      <c r="Y619" s="119"/>
      <c r="Z619" s="3"/>
      <c r="BO619" s="115"/>
      <c r="BP619" s="4"/>
      <c r="BQ619" s="4"/>
      <c r="BR619" s="4"/>
      <c r="BS619" s="4"/>
      <c r="BT619" s="4"/>
      <c r="BU619" s="4"/>
      <c r="BV619" s="4"/>
      <c r="BW619" s="4"/>
      <c r="CC619" s="4"/>
      <c r="CD619" s="4"/>
      <c r="CE619" s="4"/>
      <c r="CF619" s="4"/>
    </row>
    <row r="620" spans="23:84" ht="12.75">
      <c r="W620" s="2"/>
      <c r="X620" s="3"/>
      <c r="Y620" s="119"/>
      <c r="Z620" s="3"/>
      <c r="BO620" s="115"/>
      <c r="BP620" s="4"/>
      <c r="BQ620" s="4"/>
      <c r="BR620" s="4"/>
      <c r="BS620" s="4"/>
      <c r="BT620" s="4"/>
      <c r="BU620" s="4"/>
      <c r="BV620" s="4"/>
      <c r="BW620" s="4"/>
      <c r="CC620" s="4"/>
      <c r="CD620" s="4"/>
      <c r="CE620" s="4"/>
      <c r="CF620" s="4"/>
    </row>
    <row r="621" spans="23:84" ht="12.75">
      <c r="W621" s="2"/>
      <c r="X621" s="3"/>
      <c r="Y621" s="119"/>
      <c r="Z621" s="3"/>
      <c r="BO621" s="115"/>
      <c r="BP621" s="4"/>
      <c r="BQ621" s="4"/>
      <c r="BR621" s="4"/>
      <c r="BS621" s="4"/>
      <c r="BT621" s="4"/>
      <c r="BU621" s="4"/>
      <c r="BV621" s="4"/>
      <c r="BW621" s="4"/>
      <c r="CC621" s="4"/>
      <c r="CD621" s="4"/>
      <c r="CE621" s="4"/>
      <c r="CF621" s="4"/>
    </row>
    <row r="622" spans="23:84" ht="12.75">
      <c r="W622" s="2"/>
      <c r="X622" s="3"/>
      <c r="Y622" s="119"/>
      <c r="Z622" s="3"/>
      <c r="BO622" s="115"/>
      <c r="BP622" s="4"/>
      <c r="BQ622" s="4"/>
      <c r="BR622" s="4"/>
      <c r="BS622" s="4"/>
      <c r="BT622" s="4"/>
      <c r="BU622" s="4"/>
      <c r="BV622" s="4"/>
      <c r="BW622" s="4"/>
      <c r="CC622" s="4"/>
      <c r="CD622" s="4"/>
      <c r="CE622" s="4"/>
      <c r="CF622" s="4"/>
    </row>
    <row r="623" spans="23:84" ht="12.75">
      <c r="W623" s="2"/>
      <c r="X623" s="3"/>
      <c r="Y623" s="119"/>
      <c r="Z623" s="3"/>
      <c r="BO623" s="115"/>
      <c r="BP623" s="4"/>
      <c r="BQ623" s="4"/>
      <c r="BR623" s="4"/>
      <c r="BS623" s="4"/>
      <c r="BT623" s="4"/>
      <c r="BU623" s="4"/>
      <c r="BV623" s="4"/>
      <c r="BW623" s="4"/>
      <c r="CC623" s="4"/>
      <c r="CD623" s="4"/>
      <c r="CE623" s="4"/>
      <c r="CF623" s="4"/>
    </row>
    <row r="624" spans="23:84" ht="12.75">
      <c r="W624" s="2"/>
      <c r="X624" s="3"/>
      <c r="Y624" s="119"/>
      <c r="Z624" s="3"/>
      <c r="BO624" s="115"/>
      <c r="BP624" s="4"/>
      <c r="BQ624" s="4"/>
      <c r="BR624" s="4"/>
      <c r="BS624" s="4"/>
      <c r="BT624" s="4"/>
      <c r="BU624" s="4"/>
      <c r="BV624" s="4"/>
      <c r="BW624" s="4"/>
      <c r="CC624" s="4"/>
      <c r="CD624" s="4"/>
      <c r="CE624" s="4"/>
      <c r="CF624" s="4"/>
    </row>
    <row r="625" spans="23:84" ht="12.75">
      <c r="W625" s="2"/>
      <c r="X625" s="3"/>
      <c r="Y625" s="119"/>
      <c r="Z625" s="3"/>
      <c r="BO625" s="115"/>
      <c r="BP625" s="4"/>
      <c r="BQ625" s="4"/>
      <c r="BR625" s="4"/>
      <c r="BS625" s="4"/>
      <c r="BT625" s="4"/>
      <c r="BU625" s="4"/>
      <c r="BV625" s="4"/>
      <c r="BW625" s="4"/>
      <c r="CC625" s="4"/>
      <c r="CD625" s="4"/>
      <c r="CE625" s="4"/>
      <c r="CF625" s="4"/>
    </row>
    <row r="626" spans="23:84" ht="12.75">
      <c r="W626" s="2"/>
      <c r="X626" s="3"/>
      <c r="Y626" s="119"/>
      <c r="Z626" s="3"/>
      <c r="BO626" s="115"/>
      <c r="BP626" s="4"/>
      <c r="BQ626" s="4"/>
      <c r="BR626" s="4"/>
      <c r="BS626" s="4"/>
      <c r="BT626" s="4"/>
      <c r="BU626" s="4"/>
      <c r="BV626" s="4"/>
      <c r="BW626" s="4"/>
      <c r="CC626" s="4"/>
      <c r="CD626" s="4"/>
      <c r="CE626" s="4"/>
      <c r="CF626" s="4"/>
    </row>
    <row r="627" spans="23:84" ht="12.75">
      <c r="W627" s="2"/>
      <c r="X627" s="3"/>
      <c r="Y627" s="119"/>
      <c r="Z627" s="3"/>
      <c r="BO627" s="115"/>
      <c r="BP627" s="4"/>
      <c r="BQ627" s="4"/>
      <c r="BR627" s="4"/>
      <c r="BS627" s="4"/>
      <c r="BT627" s="4"/>
      <c r="BU627" s="4"/>
      <c r="BV627" s="4"/>
      <c r="BW627" s="4"/>
      <c r="CC627" s="4"/>
      <c r="CD627" s="4"/>
      <c r="CE627" s="4"/>
      <c r="CF627" s="4"/>
    </row>
    <row r="628" spans="23:84" ht="12.75">
      <c r="W628" s="2"/>
      <c r="X628" s="3"/>
      <c r="Y628" s="119"/>
      <c r="Z628" s="3"/>
      <c r="BO628" s="115"/>
      <c r="BP628" s="4"/>
      <c r="BQ628" s="4"/>
      <c r="BR628" s="4"/>
      <c r="BS628" s="4"/>
      <c r="BT628" s="4"/>
      <c r="BU628" s="4"/>
      <c r="BV628" s="4"/>
      <c r="BW628" s="4"/>
      <c r="CC628" s="4"/>
      <c r="CD628" s="4"/>
      <c r="CE628" s="4"/>
      <c r="CF628" s="4"/>
    </row>
    <row r="629" spans="23:84" ht="12.75">
      <c r="W629" s="2"/>
      <c r="X629" s="3"/>
      <c r="Y629" s="119"/>
      <c r="Z629" s="3"/>
      <c r="BO629" s="115"/>
      <c r="BP629" s="4"/>
      <c r="BQ629" s="4"/>
      <c r="BR629" s="4"/>
      <c r="BS629" s="4"/>
      <c r="BT629" s="4"/>
      <c r="BU629" s="4"/>
      <c r="BV629" s="4"/>
      <c r="BW629" s="4"/>
      <c r="CC629" s="4"/>
      <c r="CD629" s="4"/>
      <c r="CE629" s="4"/>
      <c r="CF629" s="4"/>
    </row>
    <row r="630" spans="23:84" ht="12.75">
      <c r="W630" s="2"/>
      <c r="X630" s="3"/>
      <c r="Y630" s="119"/>
      <c r="Z630" s="3"/>
      <c r="BO630" s="115"/>
      <c r="BP630" s="4"/>
      <c r="BQ630" s="4"/>
      <c r="BR630" s="4"/>
      <c r="BS630" s="4"/>
      <c r="BT630" s="4"/>
      <c r="BU630" s="4"/>
      <c r="BV630" s="4"/>
      <c r="BW630" s="4"/>
      <c r="CC630" s="4"/>
      <c r="CD630" s="4"/>
      <c r="CE630" s="4"/>
      <c r="CF630" s="4"/>
    </row>
    <row r="631" spans="23:84" ht="12.75">
      <c r="W631" s="2"/>
      <c r="X631" s="3"/>
      <c r="Y631" s="119"/>
      <c r="Z631" s="3"/>
      <c r="BO631" s="115"/>
      <c r="BP631" s="4"/>
      <c r="BQ631" s="4"/>
      <c r="BR631" s="4"/>
      <c r="BS631" s="4"/>
      <c r="BT631" s="4"/>
      <c r="BU631" s="4"/>
      <c r="BV631" s="4"/>
      <c r="BW631" s="4"/>
      <c r="CC631" s="4"/>
      <c r="CD631" s="4"/>
      <c r="CE631" s="4"/>
      <c r="CF631" s="4"/>
    </row>
    <row r="632" spans="23:84" ht="12.75">
      <c r="W632" s="2"/>
      <c r="X632" s="3"/>
      <c r="Y632" s="119"/>
      <c r="Z632" s="3"/>
      <c r="BO632" s="115"/>
      <c r="BP632" s="4"/>
      <c r="BQ632" s="4"/>
      <c r="BR632" s="4"/>
      <c r="BS632" s="4"/>
      <c r="BT632" s="4"/>
      <c r="BU632" s="4"/>
      <c r="BV632" s="4"/>
      <c r="BW632" s="4"/>
      <c r="CC632" s="4"/>
      <c r="CD632" s="4"/>
      <c r="CE632" s="4"/>
      <c r="CF632" s="4"/>
    </row>
    <row r="633" spans="23:84" ht="12.75">
      <c r="W633" s="2"/>
      <c r="X633" s="3"/>
      <c r="Y633" s="119"/>
      <c r="Z633" s="3"/>
      <c r="BO633" s="115"/>
      <c r="BP633" s="4"/>
      <c r="BQ633" s="4"/>
      <c r="BR633" s="4"/>
      <c r="BS633" s="4"/>
      <c r="BT633" s="4"/>
      <c r="BU633" s="4"/>
      <c r="BV633" s="4"/>
      <c r="BW633" s="4"/>
      <c r="CC633" s="4"/>
      <c r="CD633" s="4"/>
      <c r="CE633" s="4"/>
      <c r="CF633" s="4"/>
    </row>
    <row r="634" spans="23:84" ht="12.75">
      <c r="W634" s="2"/>
      <c r="X634" s="3"/>
      <c r="Y634" s="119"/>
      <c r="Z634" s="3"/>
      <c r="BO634" s="115"/>
      <c r="BP634" s="4"/>
      <c r="BQ634" s="4"/>
      <c r="BR634" s="4"/>
      <c r="BS634" s="4"/>
      <c r="BT634" s="4"/>
      <c r="BU634" s="4"/>
      <c r="BV634" s="4"/>
      <c r="BW634" s="4"/>
      <c r="CC634" s="4"/>
      <c r="CD634" s="4"/>
      <c r="CE634" s="4"/>
      <c r="CF634" s="4"/>
    </row>
    <row r="635" spans="23:84" ht="12.75">
      <c r="W635" s="2"/>
      <c r="X635" s="3"/>
      <c r="Y635" s="119"/>
      <c r="Z635" s="3"/>
      <c r="BO635" s="115"/>
      <c r="BP635" s="4"/>
      <c r="BQ635" s="4"/>
      <c r="BR635" s="4"/>
      <c r="BS635" s="4"/>
      <c r="BT635" s="4"/>
      <c r="BU635" s="4"/>
      <c r="BV635" s="4"/>
      <c r="BW635" s="4"/>
      <c r="CC635" s="4"/>
      <c r="CD635" s="4"/>
      <c r="CE635" s="4"/>
      <c r="CF635" s="4"/>
    </row>
    <row r="636" spans="23:84" ht="12.75">
      <c r="W636" s="2"/>
      <c r="X636" s="3"/>
      <c r="Y636" s="119"/>
      <c r="Z636" s="3"/>
      <c r="BO636" s="115"/>
      <c r="BP636" s="4"/>
      <c r="BQ636" s="4"/>
      <c r="BR636" s="4"/>
      <c r="BS636" s="4"/>
      <c r="BT636" s="4"/>
      <c r="BU636" s="4"/>
      <c r="BV636" s="4"/>
      <c r="BW636" s="4"/>
      <c r="CC636" s="4"/>
      <c r="CD636" s="4"/>
      <c r="CE636" s="4"/>
      <c r="CF636" s="4"/>
    </row>
    <row r="637" spans="23:84" ht="12.75">
      <c r="W637" s="2"/>
      <c r="X637" s="3"/>
      <c r="Y637" s="119"/>
      <c r="Z637" s="3"/>
      <c r="BO637" s="115"/>
      <c r="BP637" s="4"/>
      <c r="BQ637" s="4"/>
      <c r="BR637" s="4"/>
      <c r="BS637" s="4"/>
      <c r="BT637" s="4"/>
      <c r="BU637" s="4"/>
      <c r="BV637" s="4"/>
      <c r="BW637" s="4"/>
      <c r="CC637" s="4"/>
      <c r="CD637" s="4"/>
      <c r="CE637" s="4"/>
      <c r="CF637" s="4"/>
    </row>
    <row r="638" spans="23:84" ht="12.75">
      <c r="W638" s="2"/>
      <c r="X638" s="3"/>
      <c r="Y638" s="119"/>
      <c r="Z638" s="3"/>
      <c r="BO638" s="115"/>
      <c r="BP638" s="4"/>
      <c r="BQ638" s="4"/>
      <c r="BR638" s="4"/>
      <c r="BS638" s="4"/>
      <c r="BT638" s="4"/>
      <c r="BU638" s="4"/>
      <c r="BV638" s="4"/>
      <c r="BW638" s="4"/>
      <c r="CC638" s="4"/>
      <c r="CD638" s="4"/>
      <c r="CE638" s="4"/>
      <c r="CF638" s="4"/>
    </row>
    <row r="639" spans="23:84" ht="12.75">
      <c r="W639" s="2"/>
      <c r="X639" s="3"/>
      <c r="Y639" s="119"/>
      <c r="Z639" s="3"/>
      <c r="BO639" s="115"/>
      <c r="BP639" s="4"/>
      <c r="BQ639" s="4"/>
      <c r="BR639" s="4"/>
      <c r="BS639" s="4"/>
      <c r="BT639" s="4"/>
      <c r="BU639" s="4"/>
      <c r="BV639" s="4"/>
      <c r="BW639" s="4"/>
      <c r="CC639" s="4"/>
      <c r="CD639" s="4"/>
      <c r="CE639" s="4"/>
      <c r="CF639" s="4"/>
    </row>
    <row r="640" spans="23:84" ht="12.75">
      <c r="W640" s="2"/>
      <c r="X640" s="3"/>
      <c r="Y640" s="119"/>
      <c r="Z640" s="3"/>
      <c r="BO640" s="115"/>
      <c r="BP640" s="4"/>
      <c r="BQ640" s="4"/>
      <c r="BR640" s="4"/>
      <c r="BS640" s="4"/>
      <c r="BT640" s="4"/>
      <c r="BU640" s="4"/>
      <c r="BV640" s="4"/>
      <c r="BW640" s="4"/>
      <c r="CC640" s="4"/>
      <c r="CD640" s="4"/>
      <c r="CE640" s="4"/>
      <c r="CF640" s="4"/>
    </row>
    <row r="641" spans="23:84" ht="12.75">
      <c r="W641" s="2"/>
      <c r="X641" s="3"/>
      <c r="Y641" s="119"/>
      <c r="Z641" s="3"/>
      <c r="BO641" s="115"/>
      <c r="BP641" s="4"/>
      <c r="BQ641" s="4"/>
      <c r="BR641" s="4"/>
      <c r="BS641" s="4"/>
      <c r="BT641" s="4"/>
      <c r="BU641" s="4"/>
      <c r="BV641" s="4"/>
      <c r="BW641" s="4"/>
      <c r="CC641" s="4"/>
      <c r="CD641" s="4"/>
      <c r="CE641" s="4"/>
      <c r="CF641" s="4"/>
    </row>
    <row r="642" spans="23:84" ht="12.75">
      <c r="W642" s="2"/>
      <c r="X642" s="3"/>
      <c r="Y642" s="119"/>
      <c r="Z642" s="3"/>
      <c r="BO642" s="115"/>
      <c r="BP642" s="4"/>
      <c r="BQ642" s="4"/>
      <c r="BR642" s="4"/>
      <c r="BS642" s="4"/>
      <c r="BT642" s="4"/>
      <c r="BU642" s="4"/>
      <c r="BV642" s="4"/>
      <c r="BW642" s="4"/>
      <c r="CC642" s="4"/>
      <c r="CD642" s="4"/>
      <c r="CE642" s="4"/>
      <c r="CF642" s="4"/>
    </row>
    <row r="643" spans="1:67" s="123" customFormat="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3"/>
      <c r="Y643" s="119"/>
      <c r="Z643" s="3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128"/>
    </row>
    <row r="644" spans="23:84" ht="12.75">
      <c r="W644" s="2"/>
      <c r="X644" s="3"/>
      <c r="Y644" s="119"/>
      <c r="Z644" s="3"/>
      <c r="BO644" s="115"/>
      <c r="BP644" s="4"/>
      <c r="BQ644" s="4"/>
      <c r="BR644" s="4"/>
      <c r="BS644" s="4"/>
      <c r="BT644" s="4"/>
      <c r="BU644" s="4"/>
      <c r="BV644" s="4"/>
      <c r="BW644" s="4"/>
      <c r="CC644" s="4"/>
      <c r="CD644" s="4"/>
      <c r="CE644" s="4"/>
      <c r="CF644" s="4"/>
    </row>
    <row r="645" spans="23:84" ht="12.75">
      <c r="W645" s="2"/>
      <c r="X645" s="3"/>
      <c r="Y645" s="119"/>
      <c r="Z645" s="3"/>
      <c r="BO645" s="115"/>
      <c r="BP645" s="4"/>
      <c r="BQ645" s="4"/>
      <c r="BR645" s="4"/>
      <c r="BS645" s="4"/>
      <c r="BT645" s="4"/>
      <c r="BU645" s="4"/>
      <c r="BV645" s="4"/>
      <c r="BW645" s="4"/>
      <c r="CC645" s="4"/>
      <c r="CD645" s="4"/>
      <c r="CE645" s="4"/>
      <c r="CF645" s="4"/>
    </row>
    <row r="646" spans="23:84" ht="12.75">
      <c r="W646" s="2"/>
      <c r="X646" s="3"/>
      <c r="Y646" s="119"/>
      <c r="Z646" s="3"/>
      <c r="BO646" s="115"/>
      <c r="BP646" s="4"/>
      <c r="BQ646" s="4"/>
      <c r="BR646" s="4"/>
      <c r="BS646" s="4"/>
      <c r="BT646" s="4"/>
      <c r="BU646" s="4"/>
      <c r="BV646" s="4"/>
      <c r="BW646" s="4"/>
      <c r="CC646" s="4"/>
      <c r="CD646" s="4"/>
      <c r="CE646" s="4"/>
      <c r="CF646" s="4"/>
    </row>
    <row r="647" spans="23:84" ht="12.75">
      <c r="W647" s="2"/>
      <c r="X647" s="3"/>
      <c r="Y647" s="119"/>
      <c r="Z647" s="3"/>
      <c r="BO647" s="115"/>
      <c r="BP647" s="4"/>
      <c r="BQ647" s="4"/>
      <c r="BR647" s="4"/>
      <c r="BS647" s="4"/>
      <c r="BT647" s="4"/>
      <c r="BU647" s="4"/>
      <c r="BV647" s="4"/>
      <c r="BW647" s="4"/>
      <c r="CC647" s="4"/>
      <c r="CD647" s="4"/>
      <c r="CE647" s="4"/>
      <c r="CF647" s="4"/>
    </row>
    <row r="648" spans="23:84" ht="12.75">
      <c r="W648" s="2"/>
      <c r="X648" s="3"/>
      <c r="Y648" s="119"/>
      <c r="Z648" s="3"/>
      <c r="BO648" s="115"/>
      <c r="BP648" s="4"/>
      <c r="BQ648" s="4"/>
      <c r="BR648" s="4"/>
      <c r="BS648" s="4"/>
      <c r="BT648" s="4"/>
      <c r="BU648" s="4"/>
      <c r="BV648" s="4"/>
      <c r="BW648" s="4"/>
      <c r="CC648" s="4"/>
      <c r="CD648" s="4"/>
      <c r="CE648" s="4"/>
      <c r="CF648" s="4"/>
    </row>
    <row r="649" spans="23:84" ht="12.75">
      <c r="W649" s="2"/>
      <c r="X649" s="3"/>
      <c r="Y649" s="119"/>
      <c r="Z649" s="3"/>
      <c r="BO649" s="115"/>
      <c r="BP649" s="4"/>
      <c r="BQ649" s="4"/>
      <c r="BR649" s="4"/>
      <c r="BS649" s="4"/>
      <c r="BT649" s="4"/>
      <c r="BU649" s="4"/>
      <c r="BV649" s="4"/>
      <c r="BW649" s="4"/>
      <c r="CC649" s="4"/>
      <c r="CD649" s="4"/>
      <c r="CE649" s="4"/>
      <c r="CF649" s="4"/>
    </row>
    <row r="650" spans="23:84" ht="12.75">
      <c r="W650" s="2"/>
      <c r="X650" s="3"/>
      <c r="Y650" s="119"/>
      <c r="Z650" s="3"/>
      <c r="BO650" s="115"/>
      <c r="BP650" s="4"/>
      <c r="BQ650" s="4"/>
      <c r="BR650" s="4"/>
      <c r="BS650" s="4"/>
      <c r="BT650" s="4"/>
      <c r="BU650" s="4"/>
      <c r="BV650" s="4"/>
      <c r="BW650" s="4"/>
      <c r="CC650" s="4"/>
      <c r="CD650" s="4"/>
      <c r="CE650" s="4"/>
      <c r="CF650" s="4"/>
    </row>
    <row r="651" spans="23:84" ht="12.75">
      <c r="W651" s="2"/>
      <c r="X651" s="3"/>
      <c r="Y651" s="119"/>
      <c r="Z651" s="3"/>
      <c r="BO651" s="115"/>
      <c r="BP651" s="4"/>
      <c r="BQ651" s="4"/>
      <c r="BR651" s="4"/>
      <c r="BS651" s="4"/>
      <c r="BT651" s="4"/>
      <c r="BU651" s="4"/>
      <c r="BV651" s="4"/>
      <c r="BW651" s="4"/>
      <c r="CC651" s="4"/>
      <c r="CD651" s="4"/>
      <c r="CE651" s="4"/>
      <c r="CF651" s="4"/>
    </row>
    <row r="652" spans="23:84" ht="12.75">
      <c r="W652" s="2"/>
      <c r="X652" s="3"/>
      <c r="Y652" s="119"/>
      <c r="Z652" s="3"/>
      <c r="BO652" s="115"/>
      <c r="BP652" s="4"/>
      <c r="BQ652" s="4"/>
      <c r="BR652" s="4"/>
      <c r="BS652" s="4"/>
      <c r="BT652" s="4"/>
      <c r="BU652" s="4"/>
      <c r="BV652" s="4"/>
      <c r="BW652" s="4"/>
      <c r="CC652" s="4"/>
      <c r="CD652" s="4"/>
      <c r="CE652" s="4"/>
      <c r="CF652" s="4"/>
    </row>
    <row r="653" spans="23:84" ht="12.75">
      <c r="W653" s="2"/>
      <c r="X653" s="3"/>
      <c r="Y653" s="119"/>
      <c r="Z653" s="3"/>
      <c r="BO653" s="115"/>
      <c r="BP653" s="4"/>
      <c r="BQ653" s="4"/>
      <c r="BR653" s="4"/>
      <c r="BS653" s="4"/>
      <c r="BT653" s="4"/>
      <c r="BU653" s="4"/>
      <c r="BV653" s="4"/>
      <c r="BW653" s="4"/>
      <c r="CC653" s="4"/>
      <c r="CD653" s="4"/>
      <c r="CE653" s="4"/>
      <c r="CF653" s="4"/>
    </row>
    <row r="654" spans="23:84" ht="12.75">
      <c r="W654" s="2"/>
      <c r="X654" s="3"/>
      <c r="Y654" s="119"/>
      <c r="Z654" s="3"/>
      <c r="BO654" s="115"/>
      <c r="BP654" s="4"/>
      <c r="BQ654" s="4"/>
      <c r="BR654" s="4"/>
      <c r="BS654" s="4"/>
      <c r="BT654" s="4"/>
      <c r="BU654" s="4"/>
      <c r="BV654" s="4"/>
      <c r="BW654" s="4"/>
      <c r="CC654" s="4"/>
      <c r="CD654" s="4"/>
      <c r="CE654" s="4"/>
      <c r="CF654" s="4"/>
    </row>
    <row r="655" spans="23:84" ht="12.75">
      <c r="W655" s="2"/>
      <c r="X655" s="3"/>
      <c r="Y655" s="119"/>
      <c r="Z655" s="3"/>
      <c r="BO655" s="115"/>
      <c r="BP655" s="4"/>
      <c r="BQ655" s="4"/>
      <c r="BR655" s="4"/>
      <c r="BS655" s="4"/>
      <c r="BT655" s="4"/>
      <c r="BU655" s="4"/>
      <c r="BV655" s="4"/>
      <c r="BW655" s="4"/>
      <c r="CC655" s="4"/>
      <c r="CD655" s="4"/>
      <c r="CE655" s="4"/>
      <c r="CF655" s="4"/>
    </row>
    <row r="656" spans="23:84" ht="12.75">
      <c r="W656" s="2"/>
      <c r="X656" s="3"/>
      <c r="Y656" s="119"/>
      <c r="Z656" s="3"/>
      <c r="BO656" s="115"/>
      <c r="BP656" s="4"/>
      <c r="BQ656" s="4"/>
      <c r="BR656" s="4"/>
      <c r="BS656" s="4"/>
      <c r="BT656" s="4"/>
      <c r="BU656" s="4"/>
      <c r="BV656" s="4"/>
      <c r="BW656" s="4"/>
      <c r="CC656" s="4"/>
      <c r="CD656" s="4"/>
      <c r="CE656" s="4"/>
      <c r="CF656" s="4"/>
    </row>
    <row r="657" spans="23:84" ht="12.75">
      <c r="W657" s="2"/>
      <c r="X657" s="3"/>
      <c r="Y657" s="119"/>
      <c r="Z657" s="3"/>
      <c r="BO657" s="115"/>
      <c r="BP657" s="4"/>
      <c r="BQ657" s="4"/>
      <c r="BR657" s="4"/>
      <c r="BS657" s="4"/>
      <c r="BT657" s="4"/>
      <c r="BU657" s="4"/>
      <c r="BV657" s="4"/>
      <c r="BW657" s="4"/>
      <c r="CC657" s="4"/>
      <c r="CD657" s="4"/>
      <c r="CE657" s="4"/>
      <c r="CF657" s="4"/>
    </row>
    <row r="658" spans="23:84" ht="12.75">
      <c r="W658" s="2"/>
      <c r="X658" s="3"/>
      <c r="Y658" s="119"/>
      <c r="Z658" s="3"/>
      <c r="BO658" s="115"/>
      <c r="BP658" s="4"/>
      <c r="BQ658" s="4"/>
      <c r="BR658" s="4"/>
      <c r="BS658" s="4"/>
      <c r="BT658" s="4"/>
      <c r="BU658" s="4"/>
      <c r="BV658" s="4"/>
      <c r="BW658" s="4"/>
      <c r="CC658" s="4"/>
      <c r="CD658" s="4"/>
      <c r="CE658" s="4"/>
      <c r="CF658" s="4"/>
    </row>
    <row r="659" spans="23:84" ht="12.75">
      <c r="W659" s="2"/>
      <c r="X659" s="3"/>
      <c r="Y659" s="119"/>
      <c r="Z659" s="3"/>
      <c r="BO659" s="115"/>
      <c r="BP659" s="4"/>
      <c r="BQ659" s="4"/>
      <c r="BR659" s="4"/>
      <c r="BS659" s="4"/>
      <c r="BT659" s="4"/>
      <c r="BU659" s="4"/>
      <c r="BV659" s="4"/>
      <c r="BW659" s="4"/>
      <c r="CC659" s="4"/>
      <c r="CD659" s="4"/>
      <c r="CE659" s="4"/>
      <c r="CF659" s="4"/>
    </row>
    <row r="660" spans="23:84" ht="12.75">
      <c r="W660" s="2"/>
      <c r="X660" s="3"/>
      <c r="Y660" s="119"/>
      <c r="Z660" s="3"/>
      <c r="BO660" s="115"/>
      <c r="BP660" s="4"/>
      <c r="BQ660" s="4"/>
      <c r="BR660" s="4"/>
      <c r="BS660" s="4"/>
      <c r="BT660" s="4"/>
      <c r="BU660" s="4"/>
      <c r="BV660" s="4"/>
      <c r="BW660" s="4"/>
      <c r="CC660" s="4"/>
      <c r="CD660" s="4"/>
      <c r="CE660" s="4"/>
      <c r="CF660" s="4"/>
    </row>
    <row r="661" spans="23:84" ht="12.75">
      <c r="W661" s="2"/>
      <c r="X661" s="3"/>
      <c r="Y661" s="119"/>
      <c r="Z661" s="3"/>
      <c r="BO661" s="115"/>
      <c r="BP661" s="4"/>
      <c r="BQ661" s="4"/>
      <c r="BR661" s="4"/>
      <c r="BS661" s="4"/>
      <c r="BT661" s="4"/>
      <c r="BU661" s="4"/>
      <c r="BV661" s="4"/>
      <c r="BW661" s="4"/>
      <c r="CC661" s="4"/>
      <c r="CD661" s="4"/>
      <c r="CE661" s="4"/>
      <c r="CF661" s="4"/>
    </row>
    <row r="662" spans="23:84" ht="12.75">
      <c r="W662" s="2"/>
      <c r="X662" s="3"/>
      <c r="Y662" s="119"/>
      <c r="Z662" s="3"/>
      <c r="BO662" s="115"/>
      <c r="BP662" s="4"/>
      <c r="BQ662" s="4"/>
      <c r="BR662" s="4"/>
      <c r="BS662" s="4"/>
      <c r="BT662" s="4"/>
      <c r="BU662" s="4"/>
      <c r="BV662" s="4"/>
      <c r="BW662" s="4"/>
      <c r="CC662" s="4"/>
      <c r="CD662" s="4"/>
      <c r="CE662" s="4"/>
      <c r="CF662" s="4"/>
    </row>
    <row r="663" spans="23:84" ht="12.75">
      <c r="W663" s="2"/>
      <c r="X663" s="3"/>
      <c r="Y663" s="119"/>
      <c r="Z663" s="3"/>
      <c r="BO663" s="115"/>
      <c r="BP663" s="4"/>
      <c r="BQ663" s="4"/>
      <c r="BR663" s="4"/>
      <c r="BS663" s="4"/>
      <c r="BT663" s="4"/>
      <c r="BU663" s="4"/>
      <c r="BV663" s="4"/>
      <c r="BW663" s="4"/>
      <c r="CC663" s="4"/>
      <c r="CD663" s="4"/>
      <c r="CE663" s="4"/>
      <c r="CF663" s="4"/>
    </row>
    <row r="664" spans="23:84" ht="12.75">
      <c r="W664" s="2"/>
      <c r="X664" s="3"/>
      <c r="Y664" s="119"/>
      <c r="Z664" s="3"/>
      <c r="BO664" s="115"/>
      <c r="BP664" s="4"/>
      <c r="BQ664" s="4"/>
      <c r="BR664" s="4"/>
      <c r="BS664" s="4"/>
      <c r="BT664" s="4"/>
      <c r="BU664" s="4"/>
      <c r="BV664" s="4"/>
      <c r="BW664" s="4"/>
      <c r="CC664" s="4"/>
      <c r="CD664" s="4"/>
      <c r="CE664" s="4"/>
      <c r="CF664" s="4"/>
    </row>
    <row r="665" spans="23:84" ht="12.75">
      <c r="W665" s="2"/>
      <c r="X665" s="3"/>
      <c r="Y665" s="119"/>
      <c r="Z665" s="3"/>
      <c r="BO665" s="115"/>
      <c r="BP665" s="4"/>
      <c r="BQ665" s="4"/>
      <c r="BR665" s="4"/>
      <c r="BS665" s="4"/>
      <c r="BT665" s="4"/>
      <c r="BU665" s="4"/>
      <c r="BV665" s="4"/>
      <c r="BW665" s="4"/>
      <c r="CC665" s="4"/>
      <c r="CD665" s="4"/>
      <c r="CE665" s="4"/>
      <c r="CF665" s="4"/>
    </row>
    <row r="666" spans="23:84" ht="12.75">
      <c r="W666" s="2"/>
      <c r="X666" s="3"/>
      <c r="Y666" s="119"/>
      <c r="Z666" s="3"/>
      <c r="BO666" s="115"/>
      <c r="BP666" s="4"/>
      <c r="BQ666" s="4"/>
      <c r="BR666" s="4"/>
      <c r="BS666" s="4"/>
      <c r="BT666" s="4"/>
      <c r="BU666" s="4"/>
      <c r="BV666" s="4"/>
      <c r="BW666" s="4"/>
      <c r="CC666" s="4"/>
      <c r="CD666" s="4"/>
      <c r="CE666" s="4"/>
      <c r="CF666" s="4"/>
    </row>
    <row r="667" spans="23:84" ht="12.75">
      <c r="W667" s="2"/>
      <c r="X667" s="3"/>
      <c r="Y667" s="119"/>
      <c r="Z667" s="3"/>
      <c r="BO667" s="115"/>
      <c r="BP667" s="4"/>
      <c r="BQ667" s="4"/>
      <c r="BR667" s="4"/>
      <c r="BS667" s="4"/>
      <c r="BT667" s="4"/>
      <c r="BU667" s="4"/>
      <c r="BV667" s="4"/>
      <c r="BW667" s="4"/>
      <c r="CC667" s="4"/>
      <c r="CD667" s="4"/>
      <c r="CE667" s="4"/>
      <c r="CF667" s="4"/>
    </row>
    <row r="668" spans="23:84" ht="12.75">
      <c r="W668" s="2"/>
      <c r="X668" s="3"/>
      <c r="Y668" s="119"/>
      <c r="Z668" s="3"/>
      <c r="BO668" s="115"/>
      <c r="BP668" s="4"/>
      <c r="BQ668" s="4"/>
      <c r="BR668" s="4"/>
      <c r="BS668" s="4"/>
      <c r="BT668" s="4"/>
      <c r="BU668" s="4"/>
      <c r="BV668" s="4"/>
      <c r="BW668" s="4"/>
      <c r="CC668" s="4"/>
      <c r="CD668" s="4"/>
      <c r="CE668" s="4"/>
      <c r="CF668" s="4"/>
    </row>
    <row r="669" spans="23:84" ht="12.75">
      <c r="W669" s="2"/>
      <c r="X669" s="3"/>
      <c r="Y669" s="119"/>
      <c r="Z669" s="3"/>
      <c r="BO669" s="115"/>
      <c r="BP669" s="4"/>
      <c r="BQ669" s="4"/>
      <c r="BR669" s="4"/>
      <c r="BS669" s="4"/>
      <c r="BT669" s="4"/>
      <c r="BU669" s="4"/>
      <c r="BV669" s="4"/>
      <c r="BW669" s="4"/>
      <c r="CC669" s="4"/>
      <c r="CD669" s="4"/>
      <c r="CE669" s="4"/>
      <c r="CF669" s="4"/>
    </row>
    <row r="670" spans="23:84" ht="12.75">
      <c r="W670" s="2"/>
      <c r="X670" s="3"/>
      <c r="Y670" s="119"/>
      <c r="Z670" s="3"/>
      <c r="BO670" s="115"/>
      <c r="BP670" s="4"/>
      <c r="BQ670" s="4"/>
      <c r="BR670" s="4"/>
      <c r="BS670" s="4"/>
      <c r="BT670" s="4"/>
      <c r="BU670" s="4"/>
      <c r="BV670" s="4"/>
      <c r="BW670" s="4"/>
      <c r="CC670" s="4"/>
      <c r="CD670" s="4"/>
      <c r="CE670" s="4"/>
      <c r="CF670" s="4"/>
    </row>
    <row r="671" spans="23:84" ht="12.75">
      <c r="W671" s="2"/>
      <c r="X671" s="3"/>
      <c r="Y671" s="119"/>
      <c r="Z671" s="3"/>
      <c r="BO671" s="115"/>
      <c r="BP671" s="4"/>
      <c r="BQ671" s="4"/>
      <c r="BR671" s="4"/>
      <c r="BS671" s="4"/>
      <c r="BT671" s="4"/>
      <c r="BU671" s="4"/>
      <c r="BV671" s="4"/>
      <c r="BW671" s="4"/>
      <c r="CC671" s="4"/>
      <c r="CD671" s="4"/>
      <c r="CE671" s="4"/>
      <c r="CF671" s="4"/>
    </row>
    <row r="672" spans="23:84" ht="12.75">
      <c r="W672" s="2"/>
      <c r="X672" s="3"/>
      <c r="Y672" s="119"/>
      <c r="Z672" s="3"/>
      <c r="BO672" s="115"/>
      <c r="BP672" s="4"/>
      <c r="BQ672" s="4"/>
      <c r="BR672" s="4"/>
      <c r="BS672" s="4"/>
      <c r="BT672" s="4"/>
      <c r="BU672" s="4"/>
      <c r="BV672" s="4"/>
      <c r="BW672" s="4"/>
      <c r="CC672" s="4"/>
      <c r="CD672" s="4"/>
      <c r="CE672" s="4"/>
      <c r="CF672" s="4"/>
    </row>
    <row r="673" spans="1:67" s="4" customFormat="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3"/>
      <c r="Y673" s="119"/>
      <c r="Z673" s="3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127"/>
    </row>
    <row r="674" spans="23:84" ht="12.75">
      <c r="W674" s="2"/>
      <c r="X674" s="3"/>
      <c r="Y674" s="119"/>
      <c r="Z674" s="3"/>
      <c r="BO674" s="115"/>
      <c r="BP674" s="4"/>
      <c r="BQ674" s="4"/>
      <c r="BR674" s="4"/>
      <c r="BS674" s="4"/>
      <c r="BT674" s="4"/>
      <c r="BU674" s="4"/>
      <c r="BV674" s="4"/>
      <c r="BW674" s="4"/>
      <c r="CC674" s="4"/>
      <c r="CD674" s="4"/>
      <c r="CE674" s="4"/>
      <c r="CF674" s="4"/>
    </row>
    <row r="675" spans="23:84" ht="12.75">
      <c r="W675" s="2"/>
      <c r="X675" s="3"/>
      <c r="Y675" s="119"/>
      <c r="Z675" s="3"/>
      <c r="BO675" s="115"/>
      <c r="BP675" s="4"/>
      <c r="BQ675" s="4"/>
      <c r="BR675" s="4"/>
      <c r="BS675" s="4"/>
      <c r="BT675" s="4"/>
      <c r="BU675" s="4"/>
      <c r="BV675" s="4"/>
      <c r="BW675" s="4"/>
      <c r="CC675" s="4"/>
      <c r="CD675" s="4"/>
      <c r="CE675" s="4"/>
      <c r="CF675" s="4"/>
    </row>
    <row r="676" spans="23:84" ht="12.75">
      <c r="W676" s="2"/>
      <c r="X676" s="3"/>
      <c r="Y676" s="119"/>
      <c r="Z676" s="3"/>
      <c r="BO676" s="115"/>
      <c r="BP676" s="4"/>
      <c r="BQ676" s="4"/>
      <c r="BR676" s="4"/>
      <c r="BS676" s="4"/>
      <c r="BT676" s="4"/>
      <c r="BU676" s="4"/>
      <c r="BV676" s="4"/>
      <c r="BW676" s="4"/>
      <c r="CC676" s="4"/>
      <c r="CD676" s="4"/>
      <c r="CE676" s="4"/>
      <c r="CF676" s="4"/>
    </row>
    <row r="677" spans="23:84" ht="12.75">
      <c r="W677" s="2"/>
      <c r="X677" s="3"/>
      <c r="Y677" s="119"/>
      <c r="Z677" s="3"/>
      <c r="BO677" s="115"/>
      <c r="BP677" s="4"/>
      <c r="BQ677" s="4"/>
      <c r="BR677" s="4"/>
      <c r="BS677" s="4"/>
      <c r="BT677" s="4"/>
      <c r="BU677" s="4"/>
      <c r="BV677" s="4"/>
      <c r="BW677" s="4"/>
      <c r="CC677" s="4"/>
      <c r="CD677" s="4"/>
      <c r="CE677" s="4"/>
      <c r="CF677" s="4"/>
    </row>
    <row r="678" spans="23:84" ht="12.75">
      <c r="W678" s="2"/>
      <c r="X678" s="3"/>
      <c r="Y678" s="119"/>
      <c r="Z678" s="3"/>
      <c r="BO678" s="115"/>
      <c r="BP678" s="4"/>
      <c r="BQ678" s="4"/>
      <c r="BR678" s="4"/>
      <c r="BS678" s="4"/>
      <c r="BT678" s="4"/>
      <c r="BU678" s="4"/>
      <c r="BV678" s="4"/>
      <c r="BW678" s="4"/>
      <c r="CC678" s="4"/>
      <c r="CD678" s="4"/>
      <c r="CE678" s="4"/>
      <c r="CF678" s="4"/>
    </row>
    <row r="679" spans="23:84" ht="12.75">
      <c r="W679" s="2"/>
      <c r="X679" s="3"/>
      <c r="Y679" s="119"/>
      <c r="Z679" s="3"/>
      <c r="BO679" s="115"/>
      <c r="BP679" s="4"/>
      <c r="BQ679" s="4"/>
      <c r="BR679" s="4"/>
      <c r="BS679" s="4"/>
      <c r="BT679" s="4"/>
      <c r="BU679" s="4"/>
      <c r="BV679" s="4"/>
      <c r="BW679" s="4"/>
      <c r="CC679" s="4"/>
      <c r="CD679" s="4"/>
      <c r="CE679" s="4"/>
      <c r="CF679" s="4"/>
    </row>
    <row r="680" spans="23:84" ht="12.75">
      <c r="W680" s="2"/>
      <c r="X680" s="3"/>
      <c r="Y680" s="119"/>
      <c r="Z680" s="3"/>
      <c r="BO680" s="115"/>
      <c r="BP680" s="4"/>
      <c r="BQ680" s="4"/>
      <c r="BR680" s="4"/>
      <c r="BS680" s="4"/>
      <c r="BT680" s="4"/>
      <c r="BU680" s="4"/>
      <c r="BV680" s="4"/>
      <c r="BW680" s="4"/>
      <c r="CC680" s="4"/>
      <c r="CD680" s="4"/>
      <c r="CE680" s="4"/>
      <c r="CF680" s="4"/>
    </row>
    <row r="681" spans="23:84" ht="12.75">
      <c r="W681" s="2"/>
      <c r="X681" s="3"/>
      <c r="Y681" s="119"/>
      <c r="Z681" s="3"/>
      <c r="BO681" s="115"/>
      <c r="BP681" s="4"/>
      <c r="BQ681" s="4"/>
      <c r="BR681" s="4"/>
      <c r="BS681" s="4"/>
      <c r="BT681" s="4"/>
      <c r="BU681" s="4"/>
      <c r="BV681" s="4"/>
      <c r="BW681" s="4"/>
      <c r="CC681" s="4"/>
      <c r="CD681" s="4"/>
      <c r="CE681" s="4"/>
      <c r="CF681" s="4"/>
    </row>
    <row r="682" spans="23:84" ht="12.75">
      <c r="W682" s="2"/>
      <c r="X682" s="3"/>
      <c r="Y682" s="119"/>
      <c r="Z682" s="3"/>
      <c r="BO682" s="115"/>
      <c r="BP682" s="4"/>
      <c r="BQ682" s="4"/>
      <c r="BR682" s="4"/>
      <c r="BS682" s="4"/>
      <c r="BT682" s="4"/>
      <c r="BU682" s="4"/>
      <c r="BV682" s="4"/>
      <c r="BW682" s="4"/>
      <c r="CC682" s="4"/>
      <c r="CD682" s="4"/>
      <c r="CE682" s="4"/>
      <c r="CF682" s="4"/>
    </row>
    <row r="683" spans="23:84" ht="12.75">
      <c r="W683" s="2"/>
      <c r="X683" s="3"/>
      <c r="Y683" s="119"/>
      <c r="Z683" s="3"/>
      <c r="BO683" s="115"/>
      <c r="BP683" s="4"/>
      <c r="BQ683" s="4"/>
      <c r="BR683" s="4"/>
      <c r="BS683" s="4"/>
      <c r="BT683" s="4"/>
      <c r="BU683" s="4"/>
      <c r="BV683" s="4"/>
      <c r="BW683" s="4"/>
      <c r="CC683" s="4"/>
      <c r="CD683" s="4"/>
      <c r="CE683" s="4"/>
      <c r="CF683" s="4"/>
    </row>
    <row r="684" spans="23:84" ht="12.75">
      <c r="W684" s="2"/>
      <c r="X684" s="3"/>
      <c r="Y684" s="119"/>
      <c r="Z684" s="3"/>
      <c r="BO684" s="115"/>
      <c r="BP684" s="4"/>
      <c r="BQ684" s="4"/>
      <c r="BR684" s="4"/>
      <c r="BS684" s="4"/>
      <c r="BT684" s="4"/>
      <c r="BU684" s="4"/>
      <c r="BV684" s="4"/>
      <c r="BW684" s="4"/>
      <c r="CC684" s="4"/>
      <c r="CD684" s="4"/>
      <c r="CE684" s="4"/>
      <c r="CF684" s="4"/>
    </row>
    <row r="685" spans="23:84" ht="12.75">
      <c r="W685" s="2"/>
      <c r="X685" s="3"/>
      <c r="Y685" s="119"/>
      <c r="Z685" s="3"/>
      <c r="BO685" s="115"/>
      <c r="BP685" s="4"/>
      <c r="BQ685" s="4"/>
      <c r="BR685" s="4"/>
      <c r="BS685" s="4"/>
      <c r="BT685" s="4"/>
      <c r="BU685" s="4"/>
      <c r="BV685" s="4"/>
      <c r="BW685" s="4"/>
      <c r="CC685" s="4"/>
      <c r="CD685" s="4"/>
      <c r="CE685" s="4"/>
      <c r="CF685" s="4"/>
    </row>
    <row r="686" spans="23:84" ht="12.75">
      <c r="W686" s="2"/>
      <c r="X686" s="3"/>
      <c r="Y686" s="119"/>
      <c r="Z686" s="3"/>
      <c r="BO686" s="115"/>
      <c r="BP686" s="4"/>
      <c r="BQ686" s="4"/>
      <c r="BR686" s="4"/>
      <c r="BS686" s="4"/>
      <c r="BT686" s="4"/>
      <c r="BU686" s="4"/>
      <c r="BV686" s="4"/>
      <c r="BW686" s="4"/>
      <c r="CC686" s="4"/>
      <c r="CD686" s="4"/>
      <c r="CE686" s="4"/>
      <c r="CF686" s="4"/>
    </row>
    <row r="687" spans="23:84" ht="12.75">
      <c r="W687" s="2"/>
      <c r="X687" s="3"/>
      <c r="Y687" s="119"/>
      <c r="Z687" s="3"/>
      <c r="BO687" s="115"/>
      <c r="BP687" s="4"/>
      <c r="BQ687" s="4"/>
      <c r="BR687" s="4"/>
      <c r="BS687" s="4"/>
      <c r="BT687" s="4"/>
      <c r="BU687" s="4"/>
      <c r="BV687" s="4"/>
      <c r="BW687" s="4"/>
      <c r="CC687" s="4"/>
      <c r="CD687" s="4"/>
      <c r="CE687" s="4"/>
      <c r="CF687" s="4"/>
    </row>
    <row r="688" spans="23:84" ht="12.75">
      <c r="W688" s="2"/>
      <c r="X688" s="3"/>
      <c r="Y688" s="119"/>
      <c r="Z688" s="3"/>
      <c r="BO688" s="115"/>
      <c r="BP688" s="4"/>
      <c r="BQ688" s="4"/>
      <c r="BR688" s="4"/>
      <c r="BS688" s="4"/>
      <c r="BT688" s="4"/>
      <c r="BU688" s="4"/>
      <c r="BV688" s="4"/>
      <c r="BW688" s="4"/>
      <c r="CC688" s="4"/>
      <c r="CD688" s="4"/>
      <c r="CE688" s="4"/>
      <c r="CF688" s="4"/>
    </row>
    <row r="689" spans="23:84" ht="12.75">
      <c r="W689" s="2"/>
      <c r="X689" s="3"/>
      <c r="Y689" s="119"/>
      <c r="Z689" s="3"/>
      <c r="BO689" s="115"/>
      <c r="BP689" s="4"/>
      <c r="BQ689" s="4"/>
      <c r="BR689" s="4"/>
      <c r="BS689" s="4"/>
      <c r="BT689" s="4"/>
      <c r="BU689" s="4"/>
      <c r="BV689" s="4"/>
      <c r="BW689" s="4"/>
      <c r="CC689" s="4"/>
      <c r="CD689" s="4"/>
      <c r="CE689" s="4"/>
      <c r="CF689" s="4"/>
    </row>
    <row r="690" spans="23:84" ht="12.75">
      <c r="W690" s="2"/>
      <c r="X690" s="3"/>
      <c r="Y690" s="119"/>
      <c r="Z690" s="3"/>
      <c r="BO690" s="115"/>
      <c r="BP690" s="4"/>
      <c r="BQ690" s="4"/>
      <c r="BR690" s="4"/>
      <c r="BS690" s="4"/>
      <c r="BT690" s="4"/>
      <c r="BU690" s="4"/>
      <c r="BV690" s="4"/>
      <c r="BW690" s="4"/>
      <c r="CC690" s="4"/>
      <c r="CD690" s="4"/>
      <c r="CE690" s="4"/>
      <c r="CF690" s="4"/>
    </row>
    <row r="691" spans="23:84" ht="12.75">
      <c r="W691" s="2"/>
      <c r="X691" s="3"/>
      <c r="Y691" s="119"/>
      <c r="Z691" s="3"/>
      <c r="BO691" s="115"/>
      <c r="BP691" s="4"/>
      <c r="BQ691" s="4"/>
      <c r="BR691" s="4"/>
      <c r="BS691" s="4"/>
      <c r="BT691" s="4"/>
      <c r="BU691" s="4"/>
      <c r="BV691" s="4"/>
      <c r="BW691" s="4"/>
      <c r="CC691" s="4"/>
      <c r="CD691" s="4"/>
      <c r="CE691" s="4"/>
      <c r="CF691" s="4"/>
    </row>
    <row r="692" spans="23:84" ht="12.75">
      <c r="W692" s="2"/>
      <c r="X692" s="3"/>
      <c r="Y692" s="119"/>
      <c r="Z692" s="3"/>
      <c r="BO692" s="115"/>
      <c r="BP692" s="4"/>
      <c r="BQ692" s="4"/>
      <c r="BR692" s="4"/>
      <c r="BS692" s="4"/>
      <c r="BT692" s="4"/>
      <c r="BU692" s="4"/>
      <c r="BV692" s="4"/>
      <c r="BW692" s="4"/>
      <c r="CC692" s="4"/>
      <c r="CD692" s="4"/>
      <c r="CE692" s="4"/>
      <c r="CF692" s="4"/>
    </row>
    <row r="693" spans="23:84" ht="12.75">
      <c r="W693" s="2"/>
      <c r="X693" s="3"/>
      <c r="Y693" s="119"/>
      <c r="Z693" s="3"/>
      <c r="BO693" s="115"/>
      <c r="BP693" s="4"/>
      <c r="BQ693" s="4"/>
      <c r="BR693" s="4"/>
      <c r="BS693" s="4"/>
      <c r="BT693" s="4"/>
      <c r="BU693" s="4"/>
      <c r="BV693" s="4"/>
      <c r="BW693" s="4"/>
      <c r="CC693" s="4"/>
      <c r="CD693" s="4"/>
      <c r="CE693" s="4"/>
      <c r="CF693" s="4"/>
    </row>
    <row r="694" spans="23:84" ht="12.75">
      <c r="W694" s="2"/>
      <c r="X694" s="3"/>
      <c r="Y694" s="119"/>
      <c r="Z694" s="3"/>
      <c r="BO694" s="115"/>
      <c r="BP694" s="4"/>
      <c r="BQ694" s="4"/>
      <c r="BR694" s="4"/>
      <c r="BS694" s="4"/>
      <c r="BT694" s="4"/>
      <c r="BU694" s="4"/>
      <c r="BV694" s="4"/>
      <c r="BW694" s="4"/>
      <c r="CC694" s="4"/>
      <c r="CD694" s="4"/>
      <c r="CE694" s="4"/>
      <c r="CF694" s="4"/>
    </row>
    <row r="695" spans="23:84" ht="12.75">
      <c r="W695" s="2"/>
      <c r="X695" s="3"/>
      <c r="Y695" s="119"/>
      <c r="Z695" s="3"/>
      <c r="BO695" s="115"/>
      <c r="BP695" s="4"/>
      <c r="BQ695" s="4"/>
      <c r="BR695" s="4"/>
      <c r="BS695" s="4"/>
      <c r="BT695" s="4"/>
      <c r="BU695" s="4"/>
      <c r="BV695" s="4"/>
      <c r="BW695" s="4"/>
      <c r="CC695" s="4"/>
      <c r="CD695" s="4"/>
      <c r="CE695" s="4"/>
      <c r="CF695" s="4"/>
    </row>
    <row r="696" spans="23:84" ht="12.75">
      <c r="W696" s="2"/>
      <c r="X696" s="3"/>
      <c r="Y696" s="119"/>
      <c r="Z696" s="3"/>
      <c r="BO696" s="115"/>
      <c r="BP696" s="4"/>
      <c r="BQ696" s="4"/>
      <c r="BR696" s="4"/>
      <c r="BS696" s="4"/>
      <c r="BT696" s="4"/>
      <c r="BU696" s="4"/>
      <c r="BV696" s="4"/>
      <c r="BW696" s="4"/>
      <c r="CC696" s="4"/>
      <c r="CD696" s="4"/>
      <c r="CE696" s="4"/>
      <c r="CF696" s="4"/>
    </row>
    <row r="697" spans="23:84" ht="12.75">
      <c r="W697" s="2"/>
      <c r="X697" s="3"/>
      <c r="Y697" s="119"/>
      <c r="Z697" s="3"/>
      <c r="BO697" s="115"/>
      <c r="BP697" s="4"/>
      <c r="BQ697" s="4"/>
      <c r="BR697" s="4"/>
      <c r="BS697" s="4"/>
      <c r="BT697" s="4"/>
      <c r="BU697" s="4"/>
      <c r="BV697" s="4"/>
      <c r="BW697" s="4"/>
      <c r="CC697" s="4"/>
      <c r="CD697" s="4"/>
      <c r="CE697" s="4"/>
      <c r="CF697" s="4"/>
    </row>
    <row r="698" spans="23:84" ht="12.75">
      <c r="W698" s="2"/>
      <c r="X698" s="3"/>
      <c r="Y698" s="119"/>
      <c r="Z698" s="3"/>
      <c r="BO698" s="115"/>
      <c r="BP698" s="4"/>
      <c r="BQ698" s="4"/>
      <c r="BR698" s="4"/>
      <c r="BS698" s="4"/>
      <c r="BT698" s="4"/>
      <c r="BU698" s="4"/>
      <c r="BV698" s="4"/>
      <c r="BW698" s="4"/>
      <c r="CC698" s="4"/>
      <c r="CD698" s="4"/>
      <c r="CE698" s="4"/>
      <c r="CF698" s="4"/>
    </row>
    <row r="699" spans="23:84" ht="12.75">
      <c r="W699" s="2"/>
      <c r="X699" s="3"/>
      <c r="Y699" s="119"/>
      <c r="Z699" s="3"/>
      <c r="BO699" s="115"/>
      <c r="BP699" s="4"/>
      <c r="BQ699" s="4"/>
      <c r="BR699" s="4"/>
      <c r="BS699" s="4"/>
      <c r="BT699" s="4"/>
      <c r="BU699" s="4"/>
      <c r="BV699" s="4"/>
      <c r="BW699" s="4"/>
      <c r="CC699" s="4"/>
      <c r="CD699" s="4"/>
      <c r="CE699" s="4"/>
      <c r="CF699" s="4"/>
    </row>
    <row r="700" spans="23:84" ht="12.75">
      <c r="W700" s="2"/>
      <c r="X700" s="3"/>
      <c r="Y700" s="119"/>
      <c r="Z700" s="3"/>
      <c r="BO700" s="115"/>
      <c r="BP700" s="4"/>
      <c r="BQ700" s="4"/>
      <c r="BR700" s="4"/>
      <c r="BS700" s="4"/>
      <c r="BT700" s="4"/>
      <c r="BU700" s="4"/>
      <c r="BV700" s="4"/>
      <c r="BW700" s="4"/>
      <c r="CC700" s="4"/>
      <c r="CD700" s="4"/>
      <c r="CE700" s="4"/>
      <c r="CF700" s="4"/>
    </row>
    <row r="701" spans="23:84" ht="12.75">
      <c r="W701" s="2"/>
      <c r="X701" s="3"/>
      <c r="Y701" s="119"/>
      <c r="Z701" s="3"/>
      <c r="BO701" s="115"/>
      <c r="BP701" s="4"/>
      <c r="BQ701" s="4"/>
      <c r="BR701" s="4"/>
      <c r="BS701" s="4"/>
      <c r="BT701" s="4"/>
      <c r="BU701" s="4"/>
      <c r="BV701" s="4"/>
      <c r="BW701" s="4"/>
      <c r="CC701" s="4"/>
      <c r="CD701" s="4"/>
      <c r="CE701" s="4"/>
      <c r="CF701" s="4"/>
    </row>
    <row r="702" spans="23:84" ht="12.75">
      <c r="W702" s="2"/>
      <c r="X702" s="3"/>
      <c r="Y702" s="119"/>
      <c r="Z702" s="3"/>
      <c r="BO702" s="115"/>
      <c r="BP702" s="4"/>
      <c r="BQ702" s="4"/>
      <c r="BR702" s="4"/>
      <c r="BS702" s="4"/>
      <c r="BT702" s="4"/>
      <c r="BU702" s="4"/>
      <c r="BV702" s="4"/>
      <c r="BW702" s="4"/>
      <c r="CC702" s="4"/>
      <c r="CD702" s="4"/>
      <c r="CE702" s="4"/>
      <c r="CF702" s="4"/>
    </row>
    <row r="703" spans="23:84" ht="12.75">
      <c r="W703" s="2"/>
      <c r="X703" s="3"/>
      <c r="Y703" s="119"/>
      <c r="Z703" s="3"/>
      <c r="BO703" s="115"/>
      <c r="BP703" s="4"/>
      <c r="BQ703" s="4"/>
      <c r="BR703" s="4"/>
      <c r="BS703" s="4"/>
      <c r="BT703" s="4"/>
      <c r="BU703" s="4"/>
      <c r="BV703" s="4"/>
      <c r="BW703" s="4"/>
      <c r="CC703" s="4"/>
      <c r="CD703" s="4"/>
      <c r="CE703" s="4"/>
      <c r="CF703" s="4"/>
    </row>
    <row r="704" spans="23:84" ht="12.75">
      <c r="W704" s="2"/>
      <c r="X704" s="3"/>
      <c r="Y704" s="119"/>
      <c r="Z704" s="3"/>
      <c r="BO704" s="115"/>
      <c r="BP704" s="4"/>
      <c r="BQ704" s="4"/>
      <c r="BR704" s="4"/>
      <c r="BS704" s="4"/>
      <c r="BT704" s="4"/>
      <c r="BU704" s="4"/>
      <c r="BV704" s="4"/>
      <c r="BW704" s="4"/>
      <c r="CC704" s="4"/>
      <c r="CD704" s="4"/>
      <c r="CE704" s="4"/>
      <c r="CF704" s="4"/>
    </row>
    <row r="705" spans="23:84" ht="12.75">
      <c r="W705" s="2"/>
      <c r="X705" s="3"/>
      <c r="Y705" s="119"/>
      <c r="Z705" s="3"/>
      <c r="BO705" s="115"/>
      <c r="BP705" s="4"/>
      <c r="BQ705" s="4"/>
      <c r="BR705" s="4"/>
      <c r="BS705" s="4"/>
      <c r="BT705" s="4"/>
      <c r="BU705" s="4"/>
      <c r="BV705" s="4"/>
      <c r="BW705" s="4"/>
      <c r="CC705" s="4"/>
      <c r="CD705" s="4"/>
      <c r="CE705" s="4"/>
      <c r="CF705" s="4"/>
    </row>
    <row r="706" spans="23:84" ht="12.75">
      <c r="W706" s="2"/>
      <c r="X706" s="3"/>
      <c r="Y706" s="119"/>
      <c r="Z706" s="3"/>
      <c r="BO706" s="115"/>
      <c r="BP706" s="4"/>
      <c r="BQ706" s="4"/>
      <c r="BR706" s="4"/>
      <c r="BS706" s="4"/>
      <c r="BT706" s="4"/>
      <c r="BU706" s="4"/>
      <c r="BV706" s="4"/>
      <c r="BW706" s="4"/>
      <c r="CC706" s="4"/>
      <c r="CD706" s="4"/>
      <c r="CE706" s="4"/>
      <c r="CF706" s="4"/>
    </row>
    <row r="707" spans="23:84" ht="12.75">
      <c r="W707" s="2"/>
      <c r="X707" s="3"/>
      <c r="Y707" s="119"/>
      <c r="Z707" s="3"/>
      <c r="BO707" s="115"/>
      <c r="BP707" s="4"/>
      <c r="BQ707" s="4"/>
      <c r="BR707" s="4"/>
      <c r="BS707" s="4"/>
      <c r="BT707" s="4"/>
      <c r="BU707" s="4"/>
      <c r="BV707" s="4"/>
      <c r="BW707" s="4"/>
      <c r="CC707" s="4"/>
      <c r="CD707" s="4"/>
      <c r="CE707" s="4"/>
      <c r="CF707" s="4"/>
    </row>
    <row r="708" spans="23:84" ht="12.75">
      <c r="W708" s="2"/>
      <c r="X708" s="3"/>
      <c r="Y708" s="119"/>
      <c r="Z708" s="3"/>
      <c r="BO708" s="115"/>
      <c r="BP708" s="4"/>
      <c r="BQ708" s="4"/>
      <c r="BR708" s="4"/>
      <c r="BS708" s="4"/>
      <c r="BT708" s="4"/>
      <c r="BU708" s="4"/>
      <c r="BV708" s="4"/>
      <c r="BW708" s="4"/>
      <c r="CC708" s="4"/>
      <c r="CD708" s="4"/>
      <c r="CE708" s="4"/>
      <c r="CF708" s="4"/>
    </row>
    <row r="709" spans="23:84" ht="12.75">
      <c r="W709" s="2"/>
      <c r="X709" s="3"/>
      <c r="Y709" s="119"/>
      <c r="Z709" s="3"/>
      <c r="BO709" s="115"/>
      <c r="BP709" s="4"/>
      <c r="BQ709" s="4"/>
      <c r="BR709" s="4"/>
      <c r="BS709" s="4"/>
      <c r="BT709" s="4"/>
      <c r="BU709" s="4"/>
      <c r="BV709" s="4"/>
      <c r="BW709" s="4"/>
      <c r="CC709" s="4"/>
      <c r="CD709" s="4"/>
      <c r="CE709" s="4"/>
      <c r="CF709" s="4"/>
    </row>
    <row r="710" spans="23:84" ht="12.75">
      <c r="W710" s="2"/>
      <c r="X710" s="3"/>
      <c r="Y710" s="119"/>
      <c r="Z710" s="3"/>
      <c r="BO710" s="115"/>
      <c r="BP710" s="4"/>
      <c r="BQ710" s="4"/>
      <c r="BR710" s="4"/>
      <c r="BS710" s="4"/>
      <c r="BT710" s="4"/>
      <c r="BU710" s="4"/>
      <c r="BV710" s="4"/>
      <c r="BW710" s="4"/>
      <c r="CC710" s="4"/>
      <c r="CD710" s="4"/>
      <c r="CE710" s="4"/>
      <c r="CF710" s="4"/>
    </row>
    <row r="711" spans="23:84" ht="12.75">
      <c r="W711" s="2"/>
      <c r="X711" s="3"/>
      <c r="Y711" s="119"/>
      <c r="Z711" s="3"/>
      <c r="BO711" s="115"/>
      <c r="BP711" s="4"/>
      <c r="BQ711" s="4"/>
      <c r="BR711" s="4"/>
      <c r="BS711" s="4"/>
      <c r="BT711" s="4"/>
      <c r="BU711" s="4"/>
      <c r="BV711" s="4"/>
      <c r="BW711" s="4"/>
      <c r="CC711" s="4"/>
      <c r="CD711" s="4"/>
      <c r="CE711" s="4"/>
      <c r="CF711" s="4"/>
    </row>
    <row r="712" spans="23:84" ht="12.75">
      <c r="W712" s="2"/>
      <c r="X712" s="3"/>
      <c r="Y712" s="119"/>
      <c r="Z712" s="3"/>
      <c r="BO712" s="115"/>
      <c r="BP712" s="4"/>
      <c r="BQ712" s="4"/>
      <c r="BR712" s="4"/>
      <c r="BS712" s="4"/>
      <c r="BT712" s="4"/>
      <c r="BU712" s="4"/>
      <c r="BV712" s="4"/>
      <c r="BW712" s="4"/>
      <c r="CC712" s="4"/>
      <c r="CD712" s="4"/>
      <c r="CE712" s="4"/>
      <c r="CF712" s="4"/>
    </row>
    <row r="713" spans="23:84" ht="12.75">
      <c r="W713" s="2"/>
      <c r="X713" s="3"/>
      <c r="Y713" s="119"/>
      <c r="Z713" s="3"/>
      <c r="BO713" s="115"/>
      <c r="BP713" s="4"/>
      <c r="BQ713" s="4"/>
      <c r="BR713" s="4"/>
      <c r="BS713" s="4"/>
      <c r="BT713" s="4"/>
      <c r="BU713" s="4"/>
      <c r="BV713" s="4"/>
      <c r="BW713" s="4"/>
      <c r="CC713" s="4"/>
      <c r="CD713" s="4"/>
      <c r="CE713" s="4"/>
      <c r="CF713" s="4"/>
    </row>
    <row r="714" spans="23:84" ht="12.75">
      <c r="W714" s="2"/>
      <c r="X714" s="3"/>
      <c r="Y714" s="119"/>
      <c r="Z714" s="3"/>
      <c r="BO714" s="115"/>
      <c r="BP714" s="4"/>
      <c r="BQ714" s="4"/>
      <c r="BR714" s="4"/>
      <c r="BS714" s="4"/>
      <c r="BT714" s="4"/>
      <c r="BU714" s="4"/>
      <c r="BV714" s="4"/>
      <c r="BW714" s="4"/>
      <c r="CC714" s="4"/>
      <c r="CD714" s="4"/>
      <c r="CE714" s="4"/>
      <c r="CF714" s="4"/>
    </row>
    <row r="715" spans="23:84" ht="12.75">
      <c r="W715" s="2"/>
      <c r="X715" s="3"/>
      <c r="Y715" s="119"/>
      <c r="Z715" s="3"/>
      <c r="BO715" s="115"/>
      <c r="BP715" s="4"/>
      <c r="BQ715" s="4"/>
      <c r="BR715" s="4"/>
      <c r="BS715" s="4"/>
      <c r="BT715" s="4"/>
      <c r="BU715" s="4"/>
      <c r="BV715" s="4"/>
      <c r="BW715" s="4"/>
      <c r="CC715" s="4"/>
      <c r="CD715" s="4"/>
      <c r="CE715" s="4"/>
      <c r="CF715" s="4"/>
    </row>
    <row r="716" spans="23:84" ht="12.75">
      <c r="W716" s="2"/>
      <c r="X716" s="3"/>
      <c r="Y716" s="119"/>
      <c r="Z716" s="3"/>
      <c r="BO716" s="115"/>
      <c r="BP716" s="4"/>
      <c r="BQ716" s="4"/>
      <c r="BR716" s="4"/>
      <c r="BS716" s="4"/>
      <c r="BT716" s="4"/>
      <c r="BU716" s="4"/>
      <c r="BV716" s="4"/>
      <c r="BW716" s="4"/>
      <c r="CC716" s="4"/>
      <c r="CD716" s="4"/>
      <c r="CE716" s="4"/>
      <c r="CF716" s="4"/>
    </row>
    <row r="717" spans="23:84" ht="12.75">
      <c r="W717" s="2"/>
      <c r="X717" s="3"/>
      <c r="Y717" s="119"/>
      <c r="Z717" s="3"/>
      <c r="BO717" s="115"/>
      <c r="BP717" s="4"/>
      <c r="BQ717" s="4"/>
      <c r="BR717" s="4"/>
      <c r="BS717" s="4"/>
      <c r="BT717" s="4"/>
      <c r="BU717" s="4"/>
      <c r="BV717" s="4"/>
      <c r="BW717" s="4"/>
      <c r="CC717" s="4"/>
      <c r="CD717" s="4"/>
      <c r="CE717" s="4"/>
      <c r="CF717" s="4"/>
    </row>
    <row r="718" spans="23:84" ht="12.75">
      <c r="W718" s="2"/>
      <c r="X718" s="3"/>
      <c r="Y718" s="119"/>
      <c r="Z718" s="3"/>
      <c r="BO718" s="115"/>
      <c r="BP718" s="4"/>
      <c r="BQ718" s="4"/>
      <c r="BR718" s="4"/>
      <c r="BS718" s="4"/>
      <c r="BT718" s="4"/>
      <c r="BU718" s="4"/>
      <c r="BV718" s="4"/>
      <c r="BW718" s="4"/>
      <c r="CC718" s="4"/>
      <c r="CD718" s="4"/>
      <c r="CE718" s="4"/>
      <c r="CF718" s="4"/>
    </row>
    <row r="719" spans="23:84" ht="12.75">
      <c r="W719" s="2"/>
      <c r="X719" s="3"/>
      <c r="Y719" s="119"/>
      <c r="Z719" s="3"/>
      <c r="BO719" s="115"/>
      <c r="BP719" s="4"/>
      <c r="BQ719" s="4"/>
      <c r="BR719" s="4"/>
      <c r="BS719" s="4"/>
      <c r="BT719" s="4"/>
      <c r="BU719" s="4"/>
      <c r="BV719" s="4"/>
      <c r="BW719" s="4"/>
      <c r="CC719" s="4"/>
      <c r="CD719" s="4"/>
      <c r="CE719" s="4"/>
      <c r="CF719" s="4"/>
    </row>
    <row r="720" spans="1:67" s="123" customFormat="1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3"/>
      <c r="Y720" s="119"/>
      <c r="Z720" s="3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128"/>
    </row>
    <row r="721" spans="23:84" ht="12.75">
      <c r="W721" s="2"/>
      <c r="X721" s="3"/>
      <c r="Y721" s="119"/>
      <c r="Z721" s="3"/>
      <c r="BO721" s="115"/>
      <c r="BP721" s="4"/>
      <c r="BQ721" s="4"/>
      <c r="BR721" s="4"/>
      <c r="BS721" s="4"/>
      <c r="BT721" s="4"/>
      <c r="BU721" s="4"/>
      <c r="BV721" s="4"/>
      <c r="BW721" s="4"/>
      <c r="CC721" s="4"/>
      <c r="CD721" s="4"/>
      <c r="CE721" s="4"/>
      <c r="CF721" s="4"/>
    </row>
    <row r="722" spans="1:67" s="123" customFormat="1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3"/>
      <c r="Y722" s="119"/>
      <c r="Z722" s="3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128"/>
    </row>
    <row r="723" spans="23:84" ht="12.75">
      <c r="W723" s="2"/>
      <c r="X723" s="3"/>
      <c r="Y723" s="119"/>
      <c r="Z723" s="3"/>
      <c r="BO723" s="115"/>
      <c r="BP723" s="4"/>
      <c r="BQ723" s="4"/>
      <c r="BR723" s="4"/>
      <c r="BS723" s="4"/>
      <c r="BT723" s="4"/>
      <c r="BU723" s="4"/>
      <c r="BV723" s="4"/>
      <c r="BW723" s="4"/>
      <c r="CC723" s="4"/>
      <c r="CD723" s="4"/>
      <c r="CE723" s="4"/>
      <c r="CF723" s="4"/>
    </row>
    <row r="724" spans="23:84" ht="12.75">
      <c r="W724" s="2"/>
      <c r="X724" s="3"/>
      <c r="Y724" s="119"/>
      <c r="Z724" s="3"/>
      <c r="BO724" s="115"/>
      <c r="BP724" s="4"/>
      <c r="BQ724" s="4"/>
      <c r="BR724" s="4"/>
      <c r="BS724" s="4"/>
      <c r="BT724" s="4"/>
      <c r="BU724" s="4"/>
      <c r="BV724" s="4"/>
      <c r="BW724" s="4"/>
      <c r="CC724" s="4"/>
      <c r="CD724" s="4"/>
      <c r="CE724" s="4"/>
      <c r="CF724" s="4"/>
    </row>
    <row r="725" spans="23:84" ht="12.75">
      <c r="W725" s="2"/>
      <c r="X725" s="3"/>
      <c r="Y725" s="119"/>
      <c r="Z725" s="3"/>
      <c r="BO725" s="115"/>
      <c r="BP725" s="4"/>
      <c r="BQ725" s="4"/>
      <c r="BR725" s="4"/>
      <c r="BS725" s="4"/>
      <c r="BT725" s="4"/>
      <c r="BU725" s="4"/>
      <c r="BV725" s="4"/>
      <c r="BW725" s="4"/>
      <c r="CC725" s="4"/>
      <c r="CD725" s="4"/>
      <c r="CE725" s="4"/>
      <c r="CF725" s="4"/>
    </row>
    <row r="726" spans="23:84" ht="12.75">
      <c r="W726" s="2"/>
      <c r="X726" s="3"/>
      <c r="Y726" s="119"/>
      <c r="Z726" s="3"/>
      <c r="BO726" s="115"/>
      <c r="BP726" s="4"/>
      <c r="BQ726" s="4"/>
      <c r="BR726" s="4"/>
      <c r="BS726" s="4"/>
      <c r="BT726" s="4"/>
      <c r="BU726" s="4"/>
      <c r="BV726" s="4"/>
      <c r="BW726" s="4"/>
      <c r="CC726" s="4"/>
      <c r="CD726" s="4"/>
      <c r="CE726" s="4"/>
      <c r="CF726" s="4"/>
    </row>
    <row r="727" spans="23:84" ht="12.75">
      <c r="W727" s="2"/>
      <c r="X727" s="3"/>
      <c r="Y727" s="119"/>
      <c r="Z727" s="3"/>
      <c r="BO727" s="115"/>
      <c r="BP727" s="4"/>
      <c r="BQ727" s="4"/>
      <c r="BR727" s="4"/>
      <c r="BS727" s="4"/>
      <c r="BT727" s="4"/>
      <c r="BU727" s="4"/>
      <c r="BV727" s="4"/>
      <c r="BW727" s="4"/>
      <c r="CC727" s="4"/>
      <c r="CD727" s="4"/>
      <c r="CE727" s="4"/>
      <c r="CF727" s="4"/>
    </row>
    <row r="728" spans="23:84" ht="12.75">
      <c r="W728" s="2"/>
      <c r="X728" s="3"/>
      <c r="Y728" s="119"/>
      <c r="Z728" s="3"/>
      <c r="BO728" s="115"/>
      <c r="BP728" s="4"/>
      <c r="BQ728" s="4"/>
      <c r="BR728" s="4"/>
      <c r="BS728" s="4"/>
      <c r="BT728" s="4"/>
      <c r="BU728" s="4"/>
      <c r="BV728" s="4"/>
      <c r="BW728" s="4"/>
      <c r="CC728" s="4"/>
      <c r="CD728" s="4"/>
      <c r="CE728" s="4"/>
      <c r="CF728" s="4"/>
    </row>
    <row r="729" spans="23:84" ht="12.75">
      <c r="W729" s="2"/>
      <c r="X729" s="3"/>
      <c r="Y729" s="119"/>
      <c r="Z729" s="3"/>
      <c r="BO729" s="115"/>
      <c r="BP729" s="4"/>
      <c r="BQ729" s="4"/>
      <c r="BR729" s="4"/>
      <c r="BS729" s="4"/>
      <c r="BT729" s="4"/>
      <c r="BU729" s="4"/>
      <c r="BV729" s="4"/>
      <c r="BW729" s="4"/>
      <c r="CC729" s="4"/>
      <c r="CD729" s="4"/>
      <c r="CE729" s="4"/>
      <c r="CF729" s="4"/>
    </row>
    <row r="730" spans="23:84" ht="12.75">
      <c r="W730" s="2"/>
      <c r="X730" s="3"/>
      <c r="Y730" s="119"/>
      <c r="Z730" s="3"/>
      <c r="BO730" s="115"/>
      <c r="BP730" s="4"/>
      <c r="BQ730" s="4"/>
      <c r="BR730" s="4"/>
      <c r="BS730" s="4"/>
      <c r="BT730" s="4"/>
      <c r="BU730" s="4"/>
      <c r="BV730" s="4"/>
      <c r="BW730" s="4"/>
      <c r="CC730" s="4"/>
      <c r="CD730" s="4"/>
      <c r="CE730" s="4"/>
      <c r="CF730" s="4"/>
    </row>
    <row r="731" spans="23:84" ht="12.75">
      <c r="W731" s="2"/>
      <c r="X731" s="3"/>
      <c r="Y731" s="119"/>
      <c r="Z731" s="3"/>
      <c r="BO731" s="115"/>
      <c r="BP731" s="4"/>
      <c r="BQ731" s="4"/>
      <c r="BR731" s="4"/>
      <c r="BS731" s="4"/>
      <c r="BT731" s="4"/>
      <c r="BU731" s="4"/>
      <c r="BV731" s="4"/>
      <c r="BW731" s="4"/>
      <c r="CC731" s="4"/>
      <c r="CD731" s="4"/>
      <c r="CE731" s="4"/>
      <c r="CF731" s="4"/>
    </row>
    <row r="732" spans="23:84" ht="12.75">
      <c r="W732" s="2"/>
      <c r="X732" s="3"/>
      <c r="Y732" s="119"/>
      <c r="Z732" s="3"/>
      <c r="BO732" s="115"/>
      <c r="BP732" s="4"/>
      <c r="BQ732" s="4"/>
      <c r="BR732" s="4"/>
      <c r="BS732" s="4"/>
      <c r="BT732" s="4"/>
      <c r="BU732" s="4"/>
      <c r="BV732" s="4"/>
      <c r="BW732" s="4"/>
      <c r="CC732" s="4"/>
      <c r="CD732" s="4"/>
      <c r="CE732" s="4"/>
      <c r="CF732" s="4"/>
    </row>
    <row r="733" spans="23:84" ht="12.75">
      <c r="W733" s="2"/>
      <c r="X733" s="3"/>
      <c r="Y733" s="119"/>
      <c r="Z733" s="3"/>
      <c r="BO733" s="115"/>
      <c r="BP733" s="4"/>
      <c r="BQ733" s="4"/>
      <c r="BR733" s="4"/>
      <c r="BS733" s="4"/>
      <c r="BT733" s="4"/>
      <c r="BU733" s="4"/>
      <c r="BV733" s="4"/>
      <c r="BW733" s="4"/>
      <c r="CC733" s="4"/>
      <c r="CD733" s="4"/>
      <c r="CE733" s="4"/>
      <c r="CF733" s="4"/>
    </row>
    <row r="734" spans="23:84" ht="12.75">
      <c r="W734" s="2"/>
      <c r="X734" s="3"/>
      <c r="Y734" s="119"/>
      <c r="Z734" s="3"/>
      <c r="BO734" s="115"/>
      <c r="BP734" s="4"/>
      <c r="BQ734" s="4"/>
      <c r="BR734" s="4"/>
      <c r="BS734" s="4"/>
      <c r="BT734" s="4"/>
      <c r="BU734" s="4"/>
      <c r="BV734" s="4"/>
      <c r="BW734" s="4"/>
      <c r="CC734" s="4"/>
      <c r="CD734" s="4"/>
      <c r="CE734" s="4"/>
      <c r="CF734" s="4"/>
    </row>
    <row r="735" spans="23:84" ht="12.75">
      <c r="W735" s="2"/>
      <c r="X735" s="3"/>
      <c r="Y735" s="119"/>
      <c r="Z735" s="3"/>
      <c r="BO735" s="115"/>
      <c r="BP735" s="4"/>
      <c r="BQ735" s="4"/>
      <c r="BR735" s="4"/>
      <c r="BS735" s="4"/>
      <c r="BT735" s="4"/>
      <c r="BU735" s="4"/>
      <c r="BV735" s="4"/>
      <c r="BW735" s="4"/>
      <c r="CC735" s="4"/>
      <c r="CD735" s="4"/>
      <c r="CE735" s="4"/>
      <c r="CF735" s="4"/>
    </row>
    <row r="736" spans="23:84" ht="12.75">
      <c r="W736" s="2"/>
      <c r="X736" s="3"/>
      <c r="Y736" s="119"/>
      <c r="Z736" s="3"/>
      <c r="BO736" s="115"/>
      <c r="BP736" s="4"/>
      <c r="BQ736" s="4"/>
      <c r="BR736" s="4"/>
      <c r="BS736" s="4"/>
      <c r="BT736" s="4"/>
      <c r="BU736" s="4"/>
      <c r="BV736" s="4"/>
      <c r="BW736" s="4"/>
      <c r="CC736" s="4"/>
      <c r="CD736" s="4"/>
      <c r="CE736" s="4"/>
      <c r="CF736" s="4"/>
    </row>
    <row r="737" spans="23:84" ht="12.75">
      <c r="W737" s="2"/>
      <c r="X737" s="3"/>
      <c r="Y737" s="119"/>
      <c r="Z737" s="3"/>
      <c r="BO737" s="115"/>
      <c r="BP737" s="4"/>
      <c r="BQ737" s="4"/>
      <c r="BR737" s="4"/>
      <c r="BS737" s="4"/>
      <c r="BT737" s="4"/>
      <c r="BU737" s="4"/>
      <c r="BV737" s="4"/>
      <c r="BW737" s="4"/>
      <c r="CC737" s="4"/>
      <c r="CD737" s="4"/>
      <c r="CE737" s="4"/>
      <c r="CF737" s="4"/>
    </row>
    <row r="738" spans="23:84" ht="12.75">
      <c r="W738" s="2"/>
      <c r="X738" s="3"/>
      <c r="Y738" s="119"/>
      <c r="Z738" s="3"/>
      <c r="BO738" s="115"/>
      <c r="BP738" s="4"/>
      <c r="BQ738" s="4"/>
      <c r="BR738" s="4"/>
      <c r="BS738" s="4"/>
      <c r="BT738" s="4"/>
      <c r="BU738" s="4"/>
      <c r="BV738" s="4"/>
      <c r="BW738" s="4"/>
      <c r="CC738" s="4"/>
      <c r="CD738" s="4"/>
      <c r="CE738" s="4"/>
      <c r="CF738" s="4"/>
    </row>
    <row r="739" spans="23:84" ht="12.75">
      <c r="W739" s="2"/>
      <c r="X739" s="3"/>
      <c r="Y739" s="119"/>
      <c r="Z739" s="3"/>
      <c r="BO739" s="115"/>
      <c r="BP739" s="4"/>
      <c r="BQ739" s="4"/>
      <c r="BR739" s="4"/>
      <c r="BS739" s="4"/>
      <c r="BT739" s="4"/>
      <c r="BU739" s="4"/>
      <c r="BV739" s="4"/>
      <c r="BW739" s="4"/>
      <c r="CC739" s="4"/>
      <c r="CD739" s="4"/>
      <c r="CE739" s="4"/>
      <c r="CF739" s="4"/>
    </row>
    <row r="740" spans="23:84" ht="12.75">
      <c r="W740" s="2"/>
      <c r="X740" s="3"/>
      <c r="Y740" s="119"/>
      <c r="Z740" s="3"/>
      <c r="BO740" s="115"/>
      <c r="BP740" s="4"/>
      <c r="BQ740" s="4"/>
      <c r="BR740" s="4"/>
      <c r="BS740" s="4"/>
      <c r="BT740" s="4"/>
      <c r="BU740" s="4"/>
      <c r="BV740" s="4"/>
      <c r="BW740" s="4"/>
      <c r="CC740" s="4"/>
      <c r="CD740" s="4"/>
      <c r="CE740" s="4"/>
      <c r="CF740" s="4"/>
    </row>
    <row r="741" spans="23:84" ht="12.75">
      <c r="W741" s="2"/>
      <c r="X741" s="3"/>
      <c r="Y741" s="119"/>
      <c r="Z741" s="3"/>
      <c r="BO741" s="115"/>
      <c r="BP741" s="4"/>
      <c r="BQ741" s="4"/>
      <c r="BR741" s="4"/>
      <c r="BS741" s="4"/>
      <c r="BT741" s="4"/>
      <c r="BU741" s="4"/>
      <c r="BV741" s="4"/>
      <c r="BW741" s="4"/>
      <c r="CC741" s="4"/>
      <c r="CD741" s="4"/>
      <c r="CE741" s="4"/>
      <c r="CF741" s="4"/>
    </row>
    <row r="742" spans="23:84" ht="12.75">
      <c r="W742" s="2"/>
      <c r="X742" s="3"/>
      <c r="Y742" s="119"/>
      <c r="Z742" s="3"/>
      <c r="BO742" s="115"/>
      <c r="BP742" s="4"/>
      <c r="BQ742" s="4"/>
      <c r="BR742" s="4"/>
      <c r="BS742" s="4"/>
      <c r="BT742" s="4"/>
      <c r="BU742" s="4"/>
      <c r="BV742" s="4"/>
      <c r="BW742" s="4"/>
      <c r="CC742" s="4"/>
      <c r="CD742" s="4"/>
      <c r="CE742" s="4"/>
      <c r="CF742" s="4"/>
    </row>
    <row r="743" spans="23:84" ht="12.75">
      <c r="W743" s="2"/>
      <c r="X743" s="3"/>
      <c r="Y743" s="119"/>
      <c r="Z743" s="3"/>
      <c r="BO743" s="115"/>
      <c r="BP743" s="4"/>
      <c r="BQ743" s="4"/>
      <c r="BR743" s="4"/>
      <c r="BS743" s="4"/>
      <c r="BT743" s="4"/>
      <c r="BU743" s="4"/>
      <c r="BV743" s="4"/>
      <c r="BW743" s="4"/>
      <c r="CC743" s="4"/>
      <c r="CD743" s="4"/>
      <c r="CE743" s="4"/>
      <c r="CF743" s="4"/>
    </row>
    <row r="744" spans="23:84" ht="12.75">
      <c r="W744" s="2"/>
      <c r="X744" s="3"/>
      <c r="Y744" s="119"/>
      <c r="Z744" s="3"/>
      <c r="BO744" s="115"/>
      <c r="BP744" s="4"/>
      <c r="BQ744" s="4"/>
      <c r="BR744" s="4"/>
      <c r="BS744" s="4"/>
      <c r="BT744" s="4"/>
      <c r="BU744" s="4"/>
      <c r="BV744" s="4"/>
      <c r="BW744" s="4"/>
      <c r="CC744" s="4"/>
      <c r="CD744" s="4"/>
      <c r="CE744" s="4"/>
      <c r="CF744" s="4"/>
    </row>
    <row r="745" spans="23:84" ht="12.75">
      <c r="W745" s="2"/>
      <c r="X745" s="3"/>
      <c r="Y745" s="119"/>
      <c r="Z745" s="3"/>
      <c r="BO745" s="115"/>
      <c r="BP745" s="4"/>
      <c r="BQ745" s="4"/>
      <c r="BR745" s="4"/>
      <c r="BS745" s="4"/>
      <c r="BT745" s="4"/>
      <c r="BU745" s="4"/>
      <c r="BV745" s="4"/>
      <c r="BW745" s="4"/>
      <c r="CC745" s="4"/>
      <c r="CD745" s="4"/>
      <c r="CE745" s="4"/>
      <c r="CF745" s="4"/>
    </row>
    <row r="746" spans="23:84" ht="12.75">
      <c r="W746" s="2"/>
      <c r="X746" s="3"/>
      <c r="Y746" s="119"/>
      <c r="Z746" s="3"/>
      <c r="BO746" s="115"/>
      <c r="BP746" s="4"/>
      <c r="BQ746" s="4"/>
      <c r="BR746" s="4"/>
      <c r="BS746" s="4"/>
      <c r="BT746" s="4"/>
      <c r="BU746" s="4"/>
      <c r="BV746" s="4"/>
      <c r="BW746" s="4"/>
      <c r="CC746" s="4"/>
      <c r="CD746" s="4"/>
      <c r="CE746" s="4"/>
      <c r="CF746" s="4"/>
    </row>
    <row r="747" spans="23:84" ht="12.75">
      <c r="W747" s="2"/>
      <c r="X747" s="3"/>
      <c r="Y747" s="119"/>
      <c r="Z747" s="3"/>
      <c r="BO747" s="115"/>
      <c r="BP747" s="4"/>
      <c r="BQ747" s="4"/>
      <c r="BR747" s="4"/>
      <c r="BS747" s="4"/>
      <c r="BT747" s="4"/>
      <c r="BU747" s="4"/>
      <c r="BV747" s="4"/>
      <c r="BW747" s="4"/>
      <c r="CC747" s="4"/>
      <c r="CD747" s="4"/>
      <c r="CE747" s="4"/>
      <c r="CF747" s="4"/>
    </row>
    <row r="748" spans="23:84" ht="12.75">
      <c r="W748" s="2"/>
      <c r="X748" s="3"/>
      <c r="Y748" s="119"/>
      <c r="Z748" s="3"/>
      <c r="BO748" s="115"/>
      <c r="BP748" s="4"/>
      <c r="BQ748" s="4"/>
      <c r="BR748" s="4"/>
      <c r="BS748" s="4"/>
      <c r="BT748" s="4"/>
      <c r="BU748" s="4"/>
      <c r="BV748" s="4"/>
      <c r="BW748" s="4"/>
      <c r="CC748" s="4"/>
      <c r="CD748" s="4"/>
      <c r="CE748" s="4"/>
      <c r="CF748" s="4"/>
    </row>
    <row r="749" spans="23:84" ht="12.75">
      <c r="W749" s="2"/>
      <c r="X749" s="3"/>
      <c r="Y749" s="119"/>
      <c r="Z749" s="3"/>
      <c r="BO749" s="115"/>
      <c r="BP749" s="4"/>
      <c r="BQ749" s="4"/>
      <c r="BR749" s="4"/>
      <c r="BS749" s="4"/>
      <c r="BT749" s="4"/>
      <c r="BU749" s="4"/>
      <c r="BV749" s="4"/>
      <c r="BW749" s="4"/>
      <c r="CC749" s="4"/>
      <c r="CD749" s="4"/>
      <c r="CE749" s="4"/>
      <c r="CF749" s="4"/>
    </row>
    <row r="750" spans="23:84" ht="12.75">
      <c r="W750" s="2"/>
      <c r="X750" s="3"/>
      <c r="Y750" s="119"/>
      <c r="Z750" s="3"/>
      <c r="BO750" s="115"/>
      <c r="BP750" s="4"/>
      <c r="BQ750" s="4"/>
      <c r="BR750" s="4"/>
      <c r="BS750" s="4"/>
      <c r="BT750" s="4"/>
      <c r="BU750" s="4"/>
      <c r="BV750" s="4"/>
      <c r="BW750" s="4"/>
      <c r="CC750" s="4"/>
      <c r="CD750" s="4"/>
      <c r="CE750" s="4"/>
      <c r="CF750" s="4"/>
    </row>
    <row r="751" spans="23:84" ht="12.75">
      <c r="W751" s="2"/>
      <c r="X751" s="3"/>
      <c r="Y751" s="119"/>
      <c r="Z751" s="3"/>
      <c r="BO751" s="115"/>
      <c r="BP751" s="4"/>
      <c r="BQ751" s="4"/>
      <c r="BR751" s="4"/>
      <c r="BS751" s="4"/>
      <c r="BT751" s="4"/>
      <c r="BU751" s="4"/>
      <c r="BV751" s="4"/>
      <c r="BW751" s="4"/>
      <c r="CC751" s="4"/>
      <c r="CD751" s="4"/>
      <c r="CE751" s="4"/>
      <c r="CF751" s="4"/>
    </row>
    <row r="752" spans="23:84" ht="12.75">
      <c r="W752" s="2"/>
      <c r="X752" s="3"/>
      <c r="Y752" s="119"/>
      <c r="Z752" s="3"/>
      <c r="BO752" s="115"/>
      <c r="BP752" s="4"/>
      <c r="BQ752" s="4"/>
      <c r="BR752" s="4"/>
      <c r="BS752" s="4"/>
      <c r="BT752" s="4"/>
      <c r="BU752" s="4"/>
      <c r="BV752" s="4"/>
      <c r="BW752" s="4"/>
      <c r="CC752" s="4"/>
      <c r="CD752" s="4"/>
      <c r="CE752" s="4"/>
      <c r="CF752" s="4"/>
    </row>
    <row r="753" spans="23:84" ht="12.75">
      <c r="W753" s="2"/>
      <c r="X753" s="3"/>
      <c r="Y753" s="119"/>
      <c r="Z753" s="3"/>
      <c r="BO753" s="115"/>
      <c r="BP753" s="4"/>
      <c r="BQ753" s="4"/>
      <c r="BR753" s="4"/>
      <c r="BS753" s="4"/>
      <c r="BT753" s="4"/>
      <c r="BU753" s="4"/>
      <c r="BV753" s="4"/>
      <c r="BW753" s="4"/>
      <c r="CC753" s="4"/>
      <c r="CD753" s="4"/>
      <c r="CE753" s="4"/>
      <c r="CF753" s="4"/>
    </row>
    <row r="754" spans="23:84" ht="12.75">
      <c r="W754" s="2"/>
      <c r="X754" s="3"/>
      <c r="Y754" s="119"/>
      <c r="Z754" s="3"/>
      <c r="BO754" s="115"/>
      <c r="BP754" s="4"/>
      <c r="BQ754" s="4"/>
      <c r="BR754" s="4"/>
      <c r="BS754" s="4"/>
      <c r="BT754" s="4"/>
      <c r="BU754" s="4"/>
      <c r="BV754" s="4"/>
      <c r="BW754" s="4"/>
      <c r="CC754" s="4"/>
      <c r="CD754" s="4"/>
      <c r="CE754" s="4"/>
      <c r="CF754" s="4"/>
    </row>
    <row r="755" spans="23:84" ht="12.75">
      <c r="W755" s="2"/>
      <c r="X755" s="3"/>
      <c r="Y755" s="119"/>
      <c r="Z755" s="3"/>
      <c r="BO755" s="115"/>
      <c r="BP755" s="4"/>
      <c r="BQ755" s="4"/>
      <c r="BR755" s="4"/>
      <c r="BS755" s="4"/>
      <c r="BT755" s="4"/>
      <c r="BU755" s="4"/>
      <c r="BV755" s="4"/>
      <c r="BW755" s="4"/>
      <c r="CC755" s="4"/>
      <c r="CD755" s="4"/>
      <c r="CE755" s="4"/>
      <c r="CF755" s="4"/>
    </row>
    <row r="756" spans="23:84" ht="12.75">
      <c r="W756" s="2"/>
      <c r="X756" s="3"/>
      <c r="Y756" s="119"/>
      <c r="Z756" s="3"/>
      <c r="BO756" s="115"/>
      <c r="BP756" s="4"/>
      <c r="BQ756" s="4"/>
      <c r="BR756" s="4"/>
      <c r="BS756" s="4"/>
      <c r="BT756" s="4"/>
      <c r="BU756" s="4"/>
      <c r="BV756" s="4"/>
      <c r="BW756" s="4"/>
      <c r="CC756" s="4"/>
      <c r="CD756" s="4"/>
      <c r="CE756" s="4"/>
      <c r="CF756" s="4"/>
    </row>
    <row r="757" spans="23:84" ht="12.75">
      <c r="W757" s="2"/>
      <c r="X757" s="3"/>
      <c r="Y757" s="119"/>
      <c r="Z757" s="3"/>
      <c r="BO757" s="115"/>
      <c r="BP757" s="4"/>
      <c r="BQ757" s="4"/>
      <c r="BR757" s="4"/>
      <c r="BS757" s="4"/>
      <c r="BT757" s="4"/>
      <c r="BU757" s="4"/>
      <c r="BV757" s="4"/>
      <c r="BW757" s="4"/>
      <c r="CC757" s="4"/>
      <c r="CD757" s="4"/>
      <c r="CE757" s="4"/>
      <c r="CF757" s="4"/>
    </row>
    <row r="758" spans="23:84" ht="12.75">
      <c r="W758" s="2"/>
      <c r="X758" s="3"/>
      <c r="Y758" s="119"/>
      <c r="Z758" s="3"/>
      <c r="BO758" s="115"/>
      <c r="BP758" s="4"/>
      <c r="BQ758" s="4"/>
      <c r="BR758" s="4"/>
      <c r="BS758" s="4"/>
      <c r="BT758" s="4"/>
      <c r="BU758" s="4"/>
      <c r="BV758" s="4"/>
      <c r="BW758" s="4"/>
      <c r="CC758" s="4"/>
      <c r="CD758" s="4"/>
      <c r="CE758" s="4"/>
      <c r="CF758" s="4"/>
    </row>
    <row r="759" spans="23:84" ht="12.75">
      <c r="W759" s="2"/>
      <c r="X759" s="3"/>
      <c r="Y759" s="119"/>
      <c r="Z759" s="3"/>
      <c r="BO759" s="115"/>
      <c r="BP759" s="4"/>
      <c r="BQ759" s="4"/>
      <c r="BR759" s="4"/>
      <c r="BS759" s="4"/>
      <c r="BT759" s="4"/>
      <c r="BU759" s="4"/>
      <c r="BV759" s="4"/>
      <c r="BW759" s="4"/>
      <c r="CC759" s="4"/>
      <c r="CD759" s="4"/>
      <c r="CE759" s="4"/>
      <c r="CF759" s="4"/>
    </row>
    <row r="760" spans="23:84" ht="12.75">
      <c r="W760" s="2"/>
      <c r="X760" s="3"/>
      <c r="Y760" s="119"/>
      <c r="Z760" s="3"/>
      <c r="BO760" s="115"/>
      <c r="BP760" s="4"/>
      <c r="BQ760" s="4"/>
      <c r="BR760" s="4"/>
      <c r="BS760" s="4"/>
      <c r="BT760" s="4"/>
      <c r="BU760" s="4"/>
      <c r="BV760" s="4"/>
      <c r="BW760" s="4"/>
      <c r="CC760" s="4"/>
      <c r="CD760" s="4"/>
      <c r="CE760" s="4"/>
      <c r="CF760" s="4"/>
    </row>
    <row r="761" spans="23:84" ht="12.75">
      <c r="W761" s="2"/>
      <c r="X761" s="3"/>
      <c r="Y761" s="119"/>
      <c r="Z761" s="3"/>
      <c r="BO761" s="115"/>
      <c r="BP761" s="4"/>
      <c r="BQ761" s="4"/>
      <c r="BR761" s="4"/>
      <c r="BS761" s="4"/>
      <c r="BT761" s="4"/>
      <c r="BU761" s="4"/>
      <c r="BV761" s="4"/>
      <c r="BW761" s="4"/>
      <c r="CC761" s="4"/>
      <c r="CD761" s="4"/>
      <c r="CE761" s="4"/>
      <c r="CF761" s="4"/>
    </row>
    <row r="762" spans="1:67" s="123" customFormat="1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3"/>
      <c r="Y762" s="119"/>
      <c r="Z762" s="3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128"/>
    </row>
    <row r="763" spans="23:84" ht="12.75">
      <c r="W763" s="2"/>
      <c r="X763" s="3"/>
      <c r="Y763" s="119"/>
      <c r="Z763" s="3"/>
      <c r="BO763" s="115"/>
      <c r="BP763" s="4"/>
      <c r="BQ763" s="4"/>
      <c r="BR763" s="4"/>
      <c r="BS763" s="4"/>
      <c r="BT763" s="4"/>
      <c r="BU763" s="4"/>
      <c r="BV763" s="4"/>
      <c r="BW763" s="4"/>
      <c r="CC763" s="4"/>
      <c r="CD763" s="4"/>
      <c r="CE763" s="4"/>
      <c r="CF763" s="4"/>
    </row>
    <row r="764" spans="23:84" ht="12.75">
      <c r="W764" s="2"/>
      <c r="X764" s="3"/>
      <c r="Y764" s="119"/>
      <c r="Z764" s="3"/>
      <c r="BO764" s="115"/>
      <c r="BP764" s="4"/>
      <c r="BQ764" s="4"/>
      <c r="BR764" s="4"/>
      <c r="BS764" s="4"/>
      <c r="BT764" s="4"/>
      <c r="BU764" s="4"/>
      <c r="BV764" s="4"/>
      <c r="BW764" s="4"/>
      <c r="CC764" s="4"/>
      <c r="CD764" s="4"/>
      <c r="CE764" s="4"/>
      <c r="CF764" s="4"/>
    </row>
    <row r="765" spans="23:84" ht="12.75">
      <c r="W765" s="2"/>
      <c r="X765" s="3"/>
      <c r="Y765" s="119"/>
      <c r="Z765" s="3"/>
      <c r="BO765" s="115"/>
      <c r="BP765" s="4"/>
      <c r="BQ765" s="4"/>
      <c r="BR765" s="4"/>
      <c r="BS765" s="4"/>
      <c r="BT765" s="4"/>
      <c r="BU765" s="4"/>
      <c r="BV765" s="4"/>
      <c r="BW765" s="4"/>
      <c r="CC765" s="4"/>
      <c r="CD765" s="4"/>
      <c r="CE765" s="4"/>
      <c r="CF765" s="4"/>
    </row>
    <row r="766" spans="23:84" ht="12.75">
      <c r="W766" s="2"/>
      <c r="X766" s="3"/>
      <c r="Y766" s="119"/>
      <c r="Z766" s="3"/>
      <c r="BO766" s="115"/>
      <c r="BP766" s="4"/>
      <c r="BQ766" s="4"/>
      <c r="BR766" s="4"/>
      <c r="BS766" s="4"/>
      <c r="BT766" s="4"/>
      <c r="BU766" s="4"/>
      <c r="BV766" s="4"/>
      <c r="BW766" s="4"/>
      <c r="CC766" s="4"/>
      <c r="CD766" s="4"/>
      <c r="CE766" s="4"/>
      <c r="CF766" s="4"/>
    </row>
    <row r="767" spans="23:84" ht="12.75">
      <c r="W767" s="2"/>
      <c r="X767" s="3"/>
      <c r="Y767" s="119"/>
      <c r="Z767" s="3"/>
      <c r="BO767" s="115"/>
      <c r="BP767" s="4"/>
      <c r="BQ767" s="4"/>
      <c r="BR767" s="4"/>
      <c r="BS767" s="4"/>
      <c r="BT767" s="4"/>
      <c r="BU767" s="4"/>
      <c r="BV767" s="4"/>
      <c r="BW767" s="4"/>
      <c r="CC767" s="4"/>
      <c r="CD767" s="4"/>
      <c r="CE767" s="4"/>
      <c r="CF767" s="4"/>
    </row>
    <row r="768" spans="1:67" s="123" customFormat="1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3"/>
      <c r="Y768" s="119"/>
      <c r="Z768" s="3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128"/>
    </row>
    <row r="769" spans="23:84" ht="12.75">
      <c r="W769" s="2"/>
      <c r="X769" s="3"/>
      <c r="Y769" s="119"/>
      <c r="Z769" s="3"/>
      <c r="BO769" s="115"/>
      <c r="BP769" s="4"/>
      <c r="BQ769" s="4"/>
      <c r="BR769" s="4"/>
      <c r="BS769" s="4"/>
      <c r="BT769" s="4"/>
      <c r="BU769" s="4"/>
      <c r="BV769" s="4"/>
      <c r="BW769" s="4"/>
      <c r="CC769" s="4"/>
      <c r="CD769" s="4"/>
      <c r="CE769" s="4"/>
      <c r="CF769" s="4"/>
    </row>
    <row r="770" spans="23:84" ht="12.75">
      <c r="W770" s="2"/>
      <c r="X770" s="3"/>
      <c r="Y770" s="119"/>
      <c r="Z770" s="3"/>
      <c r="BO770" s="115"/>
      <c r="BP770" s="4"/>
      <c r="BQ770" s="4"/>
      <c r="BR770" s="4"/>
      <c r="BS770" s="4"/>
      <c r="BT770" s="4"/>
      <c r="BU770" s="4"/>
      <c r="BV770" s="4"/>
      <c r="BW770" s="4"/>
      <c r="CC770" s="4"/>
      <c r="CD770" s="4"/>
      <c r="CF770" s="4"/>
    </row>
    <row r="771" spans="23:84" ht="12.75">
      <c r="W771" s="2"/>
      <c r="X771" s="3"/>
      <c r="Y771" s="119"/>
      <c r="Z771" s="3"/>
      <c r="BO771" s="115"/>
      <c r="BP771" s="4"/>
      <c r="BQ771" s="4"/>
      <c r="BR771" s="4"/>
      <c r="BS771" s="4"/>
      <c r="BT771" s="4"/>
      <c r="BU771" s="4"/>
      <c r="BV771" s="4"/>
      <c r="BW771" s="4"/>
      <c r="CC771" s="4"/>
      <c r="CD771" s="4"/>
      <c r="CE771" s="4"/>
      <c r="CF771" s="4"/>
    </row>
    <row r="772" spans="23:84" ht="12.75">
      <c r="W772" s="2"/>
      <c r="X772" s="3"/>
      <c r="Y772" s="119"/>
      <c r="Z772" s="3"/>
      <c r="BO772" s="115"/>
      <c r="BP772" s="4"/>
      <c r="BQ772" s="4"/>
      <c r="BR772" s="4"/>
      <c r="BS772" s="4"/>
      <c r="BT772" s="4"/>
      <c r="BU772" s="4"/>
      <c r="BV772" s="4"/>
      <c r="BW772" s="4"/>
      <c r="CC772" s="4"/>
      <c r="CD772" s="4"/>
      <c r="CF772" s="4"/>
    </row>
    <row r="773" spans="23:84" ht="12.75">
      <c r="W773" s="2"/>
      <c r="X773" s="3"/>
      <c r="Y773" s="119"/>
      <c r="Z773" s="3"/>
      <c r="BO773" s="115"/>
      <c r="BP773" s="4"/>
      <c r="BQ773" s="4"/>
      <c r="BR773" s="4"/>
      <c r="BS773" s="4"/>
      <c r="BT773" s="4"/>
      <c r="BU773" s="4"/>
      <c r="BV773" s="4"/>
      <c r="BW773" s="4"/>
      <c r="CC773" s="4"/>
      <c r="CD773" s="4"/>
      <c r="CF773" s="4"/>
    </row>
    <row r="774" spans="23:84" ht="12.75">
      <c r="W774" s="2"/>
      <c r="X774" s="3"/>
      <c r="Y774" s="119"/>
      <c r="Z774" s="3"/>
      <c r="BO774" s="115"/>
      <c r="BP774" s="4"/>
      <c r="BQ774" s="4"/>
      <c r="BR774" s="4"/>
      <c r="BS774" s="4"/>
      <c r="BT774" s="4"/>
      <c r="BU774" s="4"/>
      <c r="BV774" s="4"/>
      <c r="BW774" s="4"/>
      <c r="CC774" s="4"/>
      <c r="CD774" s="4"/>
      <c r="CF774" s="4"/>
    </row>
    <row r="775" spans="23:84" ht="12.75">
      <c r="W775" s="2"/>
      <c r="X775" s="3"/>
      <c r="Y775" s="119"/>
      <c r="Z775" s="3"/>
      <c r="BO775" s="115"/>
      <c r="BP775" s="4"/>
      <c r="BQ775" s="4"/>
      <c r="BR775" s="4"/>
      <c r="BS775" s="4"/>
      <c r="BT775" s="4"/>
      <c r="BU775" s="4"/>
      <c r="BV775" s="4"/>
      <c r="BW775" s="4"/>
      <c r="CC775" s="4"/>
      <c r="CD775" s="4"/>
      <c r="CE775" s="4"/>
      <c r="CF775" s="4"/>
    </row>
    <row r="776" spans="23:84" ht="12.75">
      <c r="W776" s="2"/>
      <c r="X776" s="3"/>
      <c r="Y776" s="119"/>
      <c r="Z776" s="3"/>
      <c r="BO776" s="115"/>
      <c r="BP776" s="4"/>
      <c r="BQ776" s="4"/>
      <c r="BR776" s="4"/>
      <c r="BS776" s="4"/>
      <c r="BT776" s="4"/>
      <c r="BU776" s="4"/>
      <c r="BV776" s="4"/>
      <c r="BW776" s="4"/>
      <c r="CC776" s="4"/>
      <c r="CD776" s="4"/>
      <c r="CE776" s="4"/>
      <c r="CF776" s="4"/>
    </row>
    <row r="777" spans="23:84" ht="12.75">
      <c r="W777" s="2"/>
      <c r="X777" s="3"/>
      <c r="Y777" s="119"/>
      <c r="Z777" s="3"/>
      <c r="BO777" s="115"/>
      <c r="BP777" s="4"/>
      <c r="BQ777" s="4"/>
      <c r="BR777" s="4"/>
      <c r="BS777" s="4"/>
      <c r="BT777" s="4"/>
      <c r="BU777" s="4"/>
      <c r="BV777" s="4"/>
      <c r="BW777" s="4"/>
      <c r="CC777" s="4"/>
      <c r="CD777" s="4"/>
      <c r="CE777" s="4"/>
      <c r="CF777" s="4"/>
    </row>
    <row r="778" spans="23:84" ht="12.75">
      <c r="W778" s="2"/>
      <c r="X778" s="3"/>
      <c r="Y778" s="119"/>
      <c r="Z778" s="3"/>
      <c r="BO778" s="115"/>
      <c r="BP778" s="4"/>
      <c r="BQ778" s="4"/>
      <c r="BR778" s="4"/>
      <c r="BS778" s="4"/>
      <c r="BT778" s="4"/>
      <c r="BU778" s="4"/>
      <c r="BV778" s="4"/>
      <c r="BW778" s="4"/>
      <c r="CC778" s="4"/>
      <c r="CD778" s="4"/>
      <c r="CE778" s="4"/>
      <c r="CF778" s="4"/>
    </row>
    <row r="779" spans="23:84" ht="12.75">
      <c r="W779" s="2"/>
      <c r="X779" s="3"/>
      <c r="Y779" s="119"/>
      <c r="Z779" s="3"/>
      <c r="BO779" s="115"/>
      <c r="BP779" s="4"/>
      <c r="BQ779" s="4"/>
      <c r="BR779" s="4"/>
      <c r="BS779" s="4"/>
      <c r="BT779" s="4"/>
      <c r="BU779" s="4"/>
      <c r="BV779" s="4"/>
      <c r="BW779" s="4"/>
      <c r="CC779" s="4"/>
      <c r="CD779" s="4"/>
      <c r="CE779" s="4"/>
      <c r="CF779" s="4"/>
    </row>
    <row r="780" spans="23:84" ht="12.75">
      <c r="W780" s="2"/>
      <c r="X780" s="3"/>
      <c r="Y780" s="119"/>
      <c r="Z780" s="3"/>
      <c r="BO780" s="115"/>
      <c r="BP780" s="4"/>
      <c r="BQ780" s="4"/>
      <c r="BR780" s="4"/>
      <c r="BS780" s="4"/>
      <c r="BT780" s="4"/>
      <c r="BU780" s="4"/>
      <c r="BV780" s="4"/>
      <c r="BW780" s="4"/>
      <c r="CC780" s="4"/>
      <c r="CD780" s="4"/>
      <c r="CE780" s="4"/>
      <c r="CF780" s="4"/>
    </row>
    <row r="781" spans="23:84" ht="12.75">
      <c r="W781" s="2"/>
      <c r="X781" s="3"/>
      <c r="Y781" s="119"/>
      <c r="Z781" s="3"/>
      <c r="BO781" s="115"/>
      <c r="BP781" s="4"/>
      <c r="BQ781" s="4"/>
      <c r="BR781" s="4"/>
      <c r="BS781" s="4"/>
      <c r="BT781" s="4"/>
      <c r="BU781" s="4"/>
      <c r="BV781" s="4"/>
      <c r="BW781" s="4"/>
      <c r="CC781" s="4"/>
      <c r="CD781" s="4"/>
      <c r="CE781" s="4"/>
      <c r="CF781" s="4"/>
    </row>
    <row r="782" spans="1:67" s="123" customFormat="1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3"/>
      <c r="Y782" s="119"/>
      <c r="Z782" s="3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128"/>
    </row>
    <row r="783" spans="23:84" ht="12.75">
      <c r="W783" s="2"/>
      <c r="X783" s="3"/>
      <c r="Y783" s="119"/>
      <c r="Z783" s="3"/>
      <c r="BO783" s="115"/>
      <c r="BP783" s="4"/>
      <c r="BQ783" s="4"/>
      <c r="BR783" s="4"/>
      <c r="BS783" s="4"/>
      <c r="BT783" s="4"/>
      <c r="BU783" s="4"/>
      <c r="BV783" s="4"/>
      <c r="BW783" s="4"/>
      <c r="CC783" s="4"/>
      <c r="CD783" s="4"/>
      <c r="CE783" s="4"/>
      <c r="CF783" s="4"/>
    </row>
    <row r="784" spans="23:84" ht="12.75">
      <c r="W784" s="2"/>
      <c r="X784" s="3"/>
      <c r="Y784" s="119"/>
      <c r="Z784" s="3"/>
      <c r="BO784" s="115"/>
      <c r="BP784" s="4"/>
      <c r="BQ784" s="4"/>
      <c r="BR784" s="4"/>
      <c r="BS784" s="4"/>
      <c r="BT784" s="4"/>
      <c r="BU784" s="4"/>
      <c r="BV784" s="4"/>
      <c r="BW784" s="4"/>
      <c r="CC784" s="4"/>
      <c r="CD784" s="4"/>
      <c r="CE784" s="4"/>
      <c r="CF784" s="4"/>
    </row>
    <row r="785" spans="23:84" ht="12.75">
      <c r="W785" s="2"/>
      <c r="X785" s="3"/>
      <c r="Y785" s="119"/>
      <c r="Z785" s="3"/>
      <c r="BO785" s="115"/>
      <c r="BP785" s="4"/>
      <c r="BQ785" s="4"/>
      <c r="BR785" s="4"/>
      <c r="BS785" s="4"/>
      <c r="BT785" s="4"/>
      <c r="BU785" s="4"/>
      <c r="BV785" s="4"/>
      <c r="BW785" s="4"/>
      <c r="CC785" s="4"/>
      <c r="CD785" s="4"/>
      <c r="CE785" s="4"/>
      <c r="CF785" s="4"/>
    </row>
    <row r="786" spans="1:67" s="123" customFormat="1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3"/>
      <c r="Y786" s="119"/>
      <c r="Z786" s="3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128"/>
    </row>
    <row r="787" spans="1:67" s="123" customFormat="1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3"/>
      <c r="Y787" s="119"/>
      <c r="Z787" s="3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128"/>
    </row>
    <row r="788" spans="1:67" s="123" customFormat="1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3"/>
      <c r="Y788" s="119"/>
      <c r="Z788" s="3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128"/>
    </row>
    <row r="789" spans="1:67" s="123" customFormat="1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3"/>
      <c r="Y789" s="119"/>
      <c r="Z789" s="3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128"/>
    </row>
    <row r="790" spans="23:84" ht="12.75">
      <c r="W790" s="2"/>
      <c r="X790" s="3"/>
      <c r="Y790" s="119"/>
      <c r="Z790" s="3"/>
      <c r="BO790" s="115"/>
      <c r="BP790" s="4"/>
      <c r="BQ790" s="4"/>
      <c r="BR790" s="4"/>
      <c r="BS790" s="4"/>
      <c r="BT790" s="4"/>
      <c r="BU790" s="4"/>
      <c r="BV790" s="4"/>
      <c r="BW790" s="4"/>
      <c r="CC790" s="4"/>
      <c r="CD790" s="4"/>
      <c r="CE790" s="4"/>
      <c r="CF790" s="4"/>
    </row>
    <row r="791" spans="23:84" ht="12.75">
      <c r="W791" s="2"/>
      <c r="X791" s="3"/>
      <c r="Y791" s="119"/>
      <c r="Z791" s="3"/>
      <c r="BO791" s="115"/>
      <c r="BP791" s="4"/>
      <c r="BQ791" s="4"/>
      <c r="BR791" s="4"/>
      <c r="BS791" s="4"/>
      <c r="BT791" s="4"/>
      <c r="BU791" s="4"/>
      <c r="BV791" s="4"/>
      <c r="BW791" s="4"/>
      <c r="CC791" s="4"/>
      <c r="CD791" s="4"/>
      <c r="CE791" s="4"/>
      <c r="CF791" s="4"/>
    </row>
    <row r="792" spans="23:84" ht="12.75">
      <c r="W792" s="2"/>
      <c r="X792" s="3"/>
      <c r="Y792" s="119"/>
      <c r="Z792" s="3"/>
      <c r="BO792" s="115"/>
      <c r="BP792" s="4"/>
      <c r="BQ792" s="4"/>
      <c r="BR792" s="4"/>
      <c r="BS792" s="4"/>
      <c r="BT792" s="4"/>
      <c r="BU792" s="4"/>
      <c r="BV792" s="4"/>
      <c r="BW792" s="4"/>
      <c r="CC792" s="4"/>
      <c r="CD792" s="4"/>
      <c r="CE792" s="4"/>
      <c r="CF792" s="4"/>
    </row>
    <row r="793" spans="1:67" s="123" customFormat="1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3"/>
      <c r="Y793" s="119"/>
      <c r="Z793" s="3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128"/>
    </row>
    <row r="794" spans="1:67" s="123" customFormat="1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3"/>
      <c r="Y794" s="119"/>
      <c r="Z794" s="3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128"/>
    </row>
    <row r="795" spans="23:84" ht="12.75">
      <c r="W795" s="2"/>
      <c r="X795" s="3"/>
      <c r="Y795" s="119"/>
      <c r="Z795" s="3"/>
      <c r="BO795" s="115"/>
      <c r="BP795" s="4"/>
      <c r="BQ795" s="4"/>
      <c r="BR795" s="4"/>
      <c r="BS795" s="4"/>
      <c r="BT795" s="4"/>
      <c r="BU795" s="4"/>
      <c r="BV795" s="4"/>
      <c r="BW795" s="4"/>
      <c r="CC795" s="4"/>
      <c r="CD795" s="4"/>
      <c r="CE795" s="4"/>
      <c r="CF795" s="4"/>
    </row>
    <row r="796" spans="23:84" ht="12.75">
      <c r="W796" s="2"/>
      <c r="X796" s="3"/>
      <c r="Y796" s="119"/>
      <c r="Z796" s="3"/>
      <c r="BO796" s="115"/>
      <c r="BP796" s="4"/>
      <c r="BQ796" s="4"/>
      <c r="BR796" s="4"/>
      <c r="BS796" s="4"/>
      <c r="BT796" s="4"/>
      <c r="BU796" s="4"/>
      <c r="BV796" s="4"/>
      <c r="BW796" s="4"/>
      <c r="CC796" s="4"/>
      <c r="CD796" s="4"/>
      <c r="CE796" s="4"/>
      <c r="CF796" s="4"/>
    </row>
    <row r="797" spans="23:84" ht="12.75">
      <c r="W797" s="2"/>
      <c r="X797" s="3"/>
      <c r="Y797" s="119"/>
      <c r="Z797" s="3"/>
      <c r="BO797" s="115"/>
      <c r="BP797" s="4"/>
      <c r="BQ797" s="4"/>
      <c r="BR797" s="4"/>
      <c r="BS797" s="4"/>
      <c r="BT797" s="4"/>
      <c r="BU797" s="4"/>
      <c r="BV797" s="4"/>
      <c r="BW797" s="4"/>
      <c r="CC797" s="4"/>
      <c r="CD797" s="4"/>
      <c r="CE797" s="4"/>
      <c r="CF797" s="4"/>
    </row>
    <row r="798" spans="1:67" s="123" customFormat="1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3"/>
      <c r="Y798" s="119"/>
      <c r="Z798" s="3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128"/>
    </row>
    <row r="799" spans="1:67" s="123" customFormat="1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3"/>
      <c r="Y799" s="119"/>
      <c r="Z799" s="3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128"/>
    </row>
    <row r="800" spans="1:67" s="123" customFormat="1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3"/>
      <c r="Y800" s="119"/>
      <c r="Z800" s="3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128"/>
    </row>
    <row r="801" spans="1:67" s="123" customFormat="1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3"/>
      <c r="Y801" s="119"/>
      <c r="Z801" s="3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128"/>
    </row>
    <row r="802" spans="1:67" s="123" customFormat="1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3"/>
      <c r="Y802" s="119"/>
      <c r="Z802" s="3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128"/>
    </row>
    <row r="803" spans="1:67" s="123" customFormat="1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3"/>
      <c r="Y803" s="119"/>
      <c r="Z803" s="3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128"/>
    </row>
    <row r="804" spans="1:67" s="123" customFormat="1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3"/>
      <c r="Y804" s="119"/>
      <c r="Z804" s="3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128"/>
    </row>
    <row r="805" spans="1:67" s="123" customFormat="1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3"/>
      <c r="Y805" s="119"/>
      <c r="Z805" s="3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128"/>
    </row>
    <row r="806" spans="1:67" s="123" customFormat="1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3"/>
      <c r="Y806" s="119"/>
      <c r="Z806" s="3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128"/>
    </row>
    <row r="807" spans="1:67" s="123" customFormat="1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3"/>
      <c r="Y807" s="119"/>
      <c r="Z807" s="3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128"/>
    </row>
    <row r="808" spans="1:67" s="123" customFormat="1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3"/>
      <c r="Y808" s="119"/>
      <c r="Z808" s="3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128"/>
    </row>
    <row r="809" spans="1:67" s="123" customFormat="1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3"/>
      <c r="Y809" s="119"/>
      <c r="Z809" s="3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128"/>
    </row>
    <row r="810" spans="1:67" s="123" customFormat="1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3"/>
      <c r="Y810" s="119"/>
      <c r="Z810" s="3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128"/>
    </row>
    <row r="811" spans="1:67" s="123" customFormat="1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3"/>
      <c r="Y811" s="119"/>
      <c r="Z811" s="3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128"/>
    </row>
    <row r="812" spans="1:67" s="123" customFormat="1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3"/>
      <c r="Y812" s="119"/>
      <c r="Z812" s="3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128"/>
    </row>
    <row r="813" spans="1:67" s="123" customFormat="1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3"/>
      <c r="Y813" s="119"/>
      <c r="Z813" s="3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128"/>
    </row>
    <row r="814" spans="1:67" s="123" customFormat="1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3"/>
      <c r="Y814" s="119"/>
      <c r="Z814" s="3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128"/>
    </row>
    <row r="815" spans="1:67" s="123" customFormat="1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3"/>
      <c r="Y815" s="119"/>
      <c r="Z815" s="3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128"/>
    </row>
    <row r="816" spans="1:67" s="123" customFormat="1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3"/>
      <c r="Y816" s="119"/>
      <c r="Z816" s="3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128"/>
    </row>
    <row r="817" spans="1:67" s="123" customFormat="1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3"/>
      <c r="Y817" s="119"/>
      <c r="Z817" s="3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128"/>
    </row>
    <row r="818" spans="1:67" s="123" customFormat="1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3"/>
      <c r="Y818" s="119"/>
      <c r="Z818" s="3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128"/>
    </row>
    <row r="819" spans="1:67" s="123" customFormat="1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3"/>
      <c r="Y819" s="119"/>
      <c r="Z819" s="3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128"/>
    </row>
    <row r="820" spans="1:67" s="123" customFormat="1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3"/>
      <c r="Y820" s="119"/>
      <c r="Z820" s="3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128"/>
    </row>
    <row r="821" spans="1:67" s="123" customFormat="1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3"/>
      <c r="Y821" s="119"/>
      <c r="Z821" s="3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128"/>
    </row>
    <row r="822" spans="1:67" s="123" customFormat="1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3"/>
      <c r="Y822" s="119"/>
      <c r="Z822" s="3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128"/>
    </row>
    <row r="823" spans="1:67" s="123" customFormat="1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3"/>
      <c r="Y823" s="119"/>
      <c r="Z823" s="3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128"/>
    </row>
    <row r="824" spans="1:67" s="123" customFormat="1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3"/>
      <c r="Y824" s="119"/>
      <c r="Z824" s="3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128"/>
    </row>
    <row r="825" spans="1:67" s="123" customFormat="1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3"/>
      <c r="Y825" s="119"/>
      <c r="Z825" s="3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128"/>
    </row>
    <row r="826" spans="1:67" s="123" customFormat="1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3"/>
      <c r="Y826" s="119"/>
      <c r="Z826" s="3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128"/>
    </row>
    <row r="827" spans="1:67" s="123" customFormat="1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3"/>
      <c r="Y827" s="119"/>
      <c r="Z827" s="3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128"/>
    </row>
    <row r="828" spans="1:67" s="123" customFormat="1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3"/>
      <c r="Y828" s="119"/>
      <c r="Z828" s="3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128"/>
    </row>
    <row r="829" spans="1:67" s="123" customFormat="1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3"/>
      <c r="Y829" s="119"/>
      <c r="Z829" s="3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128"/>
    </row>
    <row r="830" spans="1:67" s="123" customFormat="1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3"/>
      <c r="Y830" s="119"/>
      <c r="Z830" s="3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128"/>
    </row>
    <row r="831" spans="1:67" s="123" customFormat="1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3"/>
      <c r="Y831" s="119"/>
      <c r="Z831" s="3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128"/>
    </row>
    <row r="832" spans="1:67" s="123" customFormat="1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3"/>
      <c r="Y832" s="119"/>
      <c r="Z832" s="3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128"/>
    </row>
    <row r="833" spans="23:84" ht="12.75">
      <c r="W833" s="2"/>
      <c r="X833" s="3"/>
      <c r="Y833" s="119"/>
      <c r="Z833" s="3"/>
      <c r="BO833" s="115"/>
      <c r="BP833" s="4"/>
      <c r="BQ833" s="4"/>
      <c r="BR833" s="4"/>
      <c r="BS833" s="4"/>
      <c r="BT833" s="4"/>
      <c r="BU833" s="4"/>
      <c r="BV833" s="4"/>
      <c r="BW833" s="4"/>
      <c r="CC833" s="4"/>
      <c r="CD833" s="4"/>
      <c r="CE833" s="4"/>
      <c r="CF833" s="4"/>
    </row>
    <row r="834" spans="1:67" s="123" customFormat="1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3"/>
      <c r="Y834" s="119"/>
      <c r="Z834" s="3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128"/>
    </row>
    <row r="835" spans="1:67" s="123" customFormat="1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3"/>
      <c r="Y835" s="119"/>
      <c r="Z835" s="3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128"/>
    </row>
    <row r="836" spans="1:67" s="123" customFormat="1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3"/>
      <c r="Y836" s="119"/>
      <c r="Z836" s="3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128"/>
    </row>
    <row r="837" spans="1:67" s="4" customFormat="1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3"/>
      <c r="Y837" s="119"/>
      <c r="Z837" s="3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127"/>
    </row>
    <row r="838" spans="1:84" s="4" customFormat="1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3"/>
      <c r="Y838" s="119"/>
      <c r="Z838" s="3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127"/>
      <c r="BQ838" s="123"/>
      <c r="BR838" s="123"/>
      <c r="BS838" s="123"/>
      <c r="BT838" s="123"/>
      <c r="BU838" s="123"/>
      <c r="BV838" s="123"/>
      <c r="BW838" s="123"/>
      <c r="BY838" s="123"/>
      <c r="CA838" s="123"/>
      <c r="CB838" s="123"/>
      <c r="CC838" s="123"/>
      <c r="CD838" s="123"/>
      <c r="CE838" s="123"/>
      <c r="CF838" s="123"/>
    </row>
    <row r="839" spans="1:84" s="4" customFormat="1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3"/>
      <c r="Y839" s="119"/>
      <c r="Z839" s="3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128"/>
      <c r="BQ839" s="123"/>
      <c r="BR839" s="123"/>
      <c r="BS839" s="123"/>
      <c r="BT839" s="123"/>
      <c r="BU839" s="123"/>
      <c r="BV839" s="123"/>
      <c r="BW839" s="123"/>
      <c r="BY839" s="123"/>
      <c r="BZ839" s="123"/>
      <c r="CA839" s="123"/>
      <c r="CB839" s="123"/>
      <c r="CC839" s="123"/>
      <c r="CD839" s="123"/>
      <c r="CE839" s="123"/>
      <c r="CF839" s="123"/>
    </row>
    <row r="840" spans="23:84" ht="12.75">
      <c r="W840" s="2"/>
      <c r="X840" s="3"/>
      <c r="Y840" s="119"/>
      <c r="Z840" s="3"/>
      <c r="BO840" s="128"/>
      <c r="BP840" s="4"/>
      <c r="BQ840" s="123"/>
      <c r="BR840" s="123"/>
      <c r="BS840" s="123"/>
      <c r="BT840" s="123"/>
      <c r="BU840" s="123"/>
      <c r="BV840" s="123"/>
      <c r="BW840" s="123"/>
      <c r="BX840" s="4"/>
      <c r="BY840" s="123"/>
      <c r="BZ840" s="4"/>
      <c r="CA840" s="123"/>
      <c r="CB840" s="123"/>
      <c r="CC840" s="123"/>
      <c r="CD840" s="123"/>
      <c r="CE840" s="123"/>
      <c r="CF840" s="123"/>
    </row>
    <row r="841" spans="23:84" ht="12.75">
      <c r="W841" s="2"/>
      <c r="X841" s="3"/>
      <c r="Y841" s="119"/>
      <c r="Z841" s="3"/>
      <c r="BO841" s="128"/>
      <c r="BP841" s="4"/>
      <c r="BQ841" s="123"/>
      <c r="BR841" s="123"/>
      <c r="BS841" s="123"/>
      <c r="BT841" s="123"/>
      <c r="BU841" s="123"/>
      <c r="BV841" s="123"/>
      <c r="BW841" s="123"/>
      <c r="BX841" s="4"/>
      <c r="BY841" s="123"/>
      <c r="BZ841" s="4"/>
      <c r="CA841" s="123"/>
      <c r="CB841" s="123"/>
      <c r="CC841" s="123"/>
      <c r="CD841" s="123"/>
      <c r="CE841" s="123"/>
      <c r="CF841" s="123"/>
    </row>
    <row r="842" spans="23:84" ht="12.75">
      <c r="W842" s="2"/>
      <c r="X842" s="3"/>
      <c r="Y842" s="119"/>
      <c r="Z842" s="3"/>
      <c r="BO842" s="128"/>
      <c r="BP842" s="4"/>
      <c r="BQ842" s="123"/>
      <c r="BR842" s="123"/>
      <c r="BS842" s="123"/>
      <c r="BT842" s="123"/>
      <c r="BU842" s="123"/>
      <c r="BV842" s="123"/>
      <c r="BW842" s="123"/>
      <c r="BX842" s="123"/>
      <c r="BY842" s="123"/>
      <c r="BZ842" s="4"/>
      <c r="CA842" s="123"/>
      <c r="CB842" s="123"/>
      <c r="CC842" s="123"/>
      <c r="CD842" s="123"/>
      <c r="CE842" s="123"/>
      <c r="CF842" s="123"/>
    </row>
    <row r="843" spans="23:84" ht="12.75">
      <c r="W843" s="2"/>
      <c r="X843" s="3"/>
      <c r="Y843" s="119"/>
      <c r="Z843" s="3"/>
      <c r="BO843" s="128"/>
      <c r="BP843" s="4"/>
      <c r="BQ843" s="123"/>
      <c r="BR843" s="123"/>
      <c r="BS843" s="123"/>
      <c r="BT843" s="123"/>
      <c r="BU843" s="123"/>
      <c r="BV843" s="123"/>
      <c r="BW843" s="123"/>
      <c r="BX843" s="4"/>
      <c r="BY843" s="123"/>
      <c r="BZ843" s="123"/>
      <c r="CA843" s="123"/>
      <c r="CB843" s="123"/>
      <c r="CC843" s="123"/>
      <c r="CD843" s="123"/>
      <c r="CE843" s="123"/>
      <c r="CF843" s="123"/>
    </row>
    <row r="844" spans="23:84" ht="12.75">
      <c r="W844" s="2"/>
      <c r="X844" s="3"/>
      <c r="Y844" s="119"/>
      <c r="Z844" s="3"/>
      <c r="BO844" s="115"/>
      <c r="BP844" s="4"/>
      <c r="BQ844" s="123"/>
      <c r="BR844" s="123"/>
      <c r="BS844" s="123"/>
      <c r="BT844" s="123"/>
      <c r="BU844" s="123"/>
      <c r="BV844" s="123"/>
      <c r="BW844" s="123"/>
      <c r="BX844" s="4"/>
      <c r="BY844" s="123"/>
      <c r="BZ844" s="123"/>
      <c r="CA844" s="123"/>
      <c r="CB844" s="123"/>
      <c r="CC844" s="123"/>
      <c r="CD844" s="123"/>
      <c r="CE844" s="123"/>
      <c r="CF844" s="123"/>
    </row>
    <row r="845" spans="23:84" ht="12.75">
      <c r="W845" s="2"/>
      <c r="X845" s="3"/>
      <c r="Y845" s="119"/>
      <c r="Z845" s="3"/>
      <c r="BO845" s="115"/>
      <c r="BP845" s="4"/>
      <c r="BQ845" s="123"/>
      <c r="BR845" s="123"/>
      <c r="BS845" s="123"/>
      <c r="BT845" s="123"/>
      <c r="BU845" s="123"/>
      <c r="BV845" s="123"/>
      <c r="BW845" s="123"/>
      <c r="BX845" s="123"/>
      <c r="BY845" s="123"/>
      <c r="BZ845" s="123"/>
      <c r="CA845" s="123"/>
      <c r="CB845" s="123"/>
      <c r="CC845" s="123"/>
      <c r="CD845" s="123"/>
      <c r="CE845" s="123"/>
      <c r="CF845" s="123"/>
    </row>
    <row r="846" spans="23:84" ht="12.75">
      <c r="W846" s="2"/>
      <c r="X846" s="3"/>
      <c r="Y846" s="119"/>
      <c r="Z846" s="3"/>
      <c r="BO846" s="115"/>
      <c r="BP846" s="4"/>
      <c r="BQ846" s="123"/>
      <c r="BR846" s="123"/>
      <c r="BS846" s="123"/>
      <c r="BT846" s="123"/>
      <c r="BU846" s="123"/>
      <c r="BV846" s="123"/>
      <c r="BW846" s="123"/>
      <c r="BX846" s="123"/>
      <c r="BY846" s="123"/>
      <c r="BZ846" s="123"/>
      <c r="CA846" s="123"/>
      <c r="CB846" s="123"/>
      <c r="CC846" s="123"/>
      <c r="CD846" s="123"/>
      <c r="CE846" s="123"/>
      <c r="CF846" s="123"/>
    </row>
    <row r="847" spans="23:84" ht="12.75">
      <c r="W847" s="2"/>
      <c r="X847" s="3"/>
      <c r="Y847" s="119"/>
      <c r="Z847" s="3"/>
      <c r="BO847" s="115"/>
      <c r="BP847" s="123"/>
      <c r="BQ847" s="123"/>
      <c r="BR847" s="123"/>
      <c r="BS847" s="123"/>
      <c r="BT847" s="123"/>
      <c r="BU847" s="123"/>
      <c r="BV847" s="123"/>
      <c r="BW847" s="123"/>
      <c r="BX847" s="123"/>
      <c r="BY847" s="123"/>
      <c r="BZ847" s="4"/>
      <c r="CA847" s="123"/>
      <c r="CB847" s="123"/>
      <c r="CC847" s="123"/>
      <c r="CD847" s="123"/>
      <c r="CE847" s="123"/>
      <c r="CF847" s="123"/>
    </row>
    <row r="848" spans="23:84" ht="12.75">
      <c r="W848" s="2"/>
      <c r="X848" s="3"/>
      <c r="Y848" s="119"/>
      <c r="Z848" s="3"/>
      <c r="BO848" s="115"/>
      <c r="BP848" s="4"/>
      <c r="BQ848" s="123"/>
      <c r="BR848" s="123"/>
      <c r="BS848" s="123"/>
      <c r="BT848" s="123"/>
      <c r="BU848" s="123"/>
      <c r="BV848" s="123"/>
      <c r="BW848" s="123"/>
      <c r="BX848" s="4"/>
      <c r="BY848" s="123"/>
      <c r="BZ848" s="4"/>
      <c r="CA848" s="123"/>
      <c r="CB848" s="123"/>
      <c r="CC848" s="123"/>
      <c r="CD848" s="123"/>
      <c r="CE848" s="123"/>
      <c r="CF848" s="123"/>
    </row>
    <row r="849" spans="23:84" ht="12.75">
      <c r="W849" s="2"/>
      <c r="X849" s="3"/>
      <c r="Y849" s="119"/>
      <c r="Z849" s="3"/>
      <c r="BO849" s="115"/>
      <c r="BP849" s="4"/>
      <c r="BQ849" s="123"/>
      <c r="BR849" s="123"/>
      <c r="BS849" s="123"/>
      <c r="BT849" s="123"/>
      <c r="BU849" s="123"/>
      <c r="BV849" s="123"/>
      <c r="BW849" s="123"/>
      <c r="BX849" s="4"/>
      <c r="BY849" s="123"/>
      <c r="BZ849" s="123"/>
      <c r="CA849" s="123"/>
      <c r="CB849" s="123"/>
      <c r="CC849" s="123"/>
      <c r="CD849" s="123"/>
      <c r="CE849" s="123"/>
      <c r="CF849" s="123"/>
    </row>
    <row r="850" spans="1:84" s="135" customFormat="1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3"/>
      <c r="Y850" s="119"/>
      <c r="Z850" s="3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134"/>
      <c r="BP850" s="4"/>
      <c r="BX850" s="4"/>
      <c r="CA850" s="123"/>
      <c r="CB850" s="123"/>
      <c r="CC850" s="123"/>
      <c r="CD850" s="123"/>
      <c r="CE850" s="123"/>
      <c r="CF850" s="123"/>
    </row>
    <row r="851" spans="1:84" s="135" customFormat="1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3"/>
      <c r="Y851" s="119"/>
      <c r="Z851" s="3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134"/>
      <c r="BP851" s="4"/>
      <c r="BX851" s="4"/>
      <c r="BZ851" s="4"/>
      <c r="CA851" s="123"/>
      <c r="CB851" s="123"/>
      <c r="CC851" s="123"/>
      <c r="CD851" s="123"/>
      <c r="CE851" s="123"/>
      <c r="CF851" s="123"/>
    </row>
    <row r="852" spans="1:84" s="135" customFormat="1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3"/>
      <c r="Y852" s="119"/>
      <c r="Z852" s="3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134"/>
      <c r="BP852" s="4"/>
      <c r="BX852" s="4"/>
      <c r="BZ852" s="4"/>
      <c r="CA852" s="123"/>
      <c r="CB852" s="123"/>
      <c r="CC852" s="123"/>
      <c r="CD852" s="123"/>
      <c r="CE852" s="123"/>
      <c r="CF852" s="123"/>
    </row>
    <row r="853" spans="1:84" s="137" customFormat="1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3"/>
      <c r="Y853" s="119"/>
      <c r="Z853" s="3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136"/>
      <c r="BP853" s="4"/>
      <c r="BX853" s="4"/>
      <c r="BZ853" s="123"/>
      <c r="CA853" s="123"/>
      <c r="CB853" s="123"/>
      <c r="CC853" s="123"/>
      <c r="CD853" s="123"/>
      <c r="CE853" s="123"/>
      <c r="CF853" s="123"/>
    </row>
    <row r="854" spans="1:84" s="137" customFormat="1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3"/>
      <c r="Y854" s="119"/>
      <c r="Z854" s="3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136"/>
      <c r="BX854" s="4"/>
      <c r="BZ854" s="123"/>
      <c r="CA854" s="123"/>
      <c r="CB854" s="123"/>
      <c r="CC854" s="123"/>
      <c r="CD854" s="123"/>
      <c r="CE854" s="123"/>
      <c r="CF854" s="123"/>
    </row>
    <row r="855" spans="23:84" ht="12.75">
      <c r="W855" s="2"/>
      <c r="X855" s="3"/>
      <c r="Y855" s="119"/>
      <c r="Z855" s="3"/>
      <c r="BO855" s="115"/>
      <c r="BP855" s="137"/>
      <c r="BQ855" s="137"/>
      <c r="BR855" s="137"/>
      <c r="BS855" s="137"/>
      <c r="BT855" s="137"/>
      <c r="BU855" s="137"/>
      <c r="BV855" s="137"/>
      <c r="BW855" s="137"/>
      <c r="BX855" s="4"/>
      <c r="BY855" s="137"/>
      <c r="BZ855" s="123"/>
      <c r="CA855" s="123"/>
      <c r="CB855" s="123"/>
      <c r="CC855" s="123"/>
      <c r="CD855" s="123"/>
      <c r="CE855" s="123"/>
      <c r="CF855" s="123"/>
    </row>
    <row r="856" spans="23:84" ht="12.75">
      <c r="W856" s="2"/>
      <c r="X856" s="3"/>
      <c r="Y856" s="119"/>
      <c r="Z856" s="3"/>
      <c r="BO856" s="115"/>
      <c r="BP856" s="137"/>
      <c r="BQ856" s="137"/>
      <c r="BR856" s="137"/>
      <c r="BS856" s="137"/>
      <c r="BT856" s="137"/>
      <c r="BU856" s="137"/>
      <c r="BV856" s="137"/>
      <c r="BW856" s="137"/>
      <c r="BX856" s="137"/>
      <c r="BY856" s="137"/>
      <c r="BZ856" s="123"/>
      <c r="CA856" s="123"/>
      <c r="CB856" s="123"/>
      <c r="CC856" s="123"/>
      <c r="CD856" s="123"/>
      <c r="CE856" s="123"/>
      <c r="CF856" s="123"/>
    </row>
    <row r="857" spans="23:84" ht="12.75">
      <c r="W857" s="2"/>
      <c r="X857" s="3"/>
      <c r="Y857" s="119"/>
      <c r="Z857" s="3"/>
      <c r="BO857" s="115"/>
      <c r="BP857" s="137"/>
      <c r="BQ857" s="137"/>
      <c r="BR857" s="137"/>
      <c r="BS857" s="137"/>
      <c r="BT857" s="137"/>
      <c r="BU857" s="137"/>
      <c r="BV857" s="137"/>
      <c r="BW857" s="137"/>
      <c r="BX857" s="4"/>
      <c r="BY857" s="137"/>
      <c r="BZ857" s="123"/>
      <c r="CA857" s="123"/>
      <c r="CB857" s="123"/>
      <c r="CC857" s="123"/>
      <c r="CD857" s="123"/>
      <c r="CE857" s="123"/>
      <c r="CF857" s="123"/>
    </row>
    <row r="858" spans="23:84" ht="12.75">
      <c r="W858" s="2"/>
      <c r="X858" s="3"/>
      <c r="Y858" s="119"/>
      <c r="Z858" s="3"/>
      <c r="BO858" s="115"/>
      <c r="BP858" s="137"/>
      <c r="BQ858" s="137"/>
      <c r="BR858" s="137"/>
      <c r="BS858" s="137"/>
      <c r="BT858" s="137"/>
      <c r="BU858" s="137"/>
      <c r="BV858" s="137"/>
      <c r="BW858" s="137"/>
      <c r="BX858" s="4"/>
      <c r="BY858" s="137"/>
      <c r="BZ858" s="123"/>
      <c r="CA858" s="123"/>
      <c r="CB858" s="123"/>
      <c r="CC858" s="123"/>
      <c r="CD858" s="123"/>
      <c r="CE858" s="123"/>
      <c r="CF858" s="123"/>
    </row>
    <row r="859" spans="23:84" ht="12.75">
      <c r="W859" s="2"/>
      <c r="X859" s="3"/>
      <c r="Y859" s="119"/>
      <c r="Z859" s="3"/>
      <c r="BO859" s="115"/>
      <c r="BP859" s="137"/>
      <c r="BQ859" s="137"/>
      <c r="BR859" s="137"/>
      <c r="BS859" s="137"/>
      <c r="BT859" s="137"/>
      <c r="BU859" s="137"/>
      <c r="BV859" s="137"/>
      <c r="BW859" s="137"/>
      <c r="BX859" s="4"/>
      <c r="BY859" s="137"/>
      <c r="BZ859" s="4"/>
      <c r="CA859" s="123"/>
      <c r="CB859" s="123"/>
      <c r="CC859" s="123"/>
      <c r="CD859" s="123"/>
      <c r="CE859" s="123"/>
      <c r="CF859" s="123"/>
    </row>
    <row r="860" spans="23:84" ht="12.75">
      <c r="W860" s="2"/>
      <c r="X860" s="3"/>
      <c r="Y860" s="119"/>
      <c r="Z860" s="3"/>
      <c r="BO860" s="115"/>
      <c r="BP860" s="137"/>
      <c r="BQ860" s="137"/>
      <c r="BR860" s="137"/>
      <c r="BS860" s="137"/>
      <c r="BT860" s="137"/>
      <c r="BU860" s="137"/>
      <c r="BV860" s="137"/>
      <c r="BW860" s="137"/>
      <c r="BX860" s="4"/>
      <c r="BY860" s="137"/>
      <c r="BZ860" s="123"/>
      <c r="CA860" s="123"/>
      <c r="CB860" s="123"/>
      <c r="CC860" s="123"/>
      <c r="CD860" s="123"/>
      <c r="CE860" s="123"/>
      <c r="CF860" s="123"/>
    </row>
    <row r="861" spans="23:84" ht="12.75">
      <c r="W861" s="2"/>
      <c r="X861" s="3"/>
      <c r="Y861" s="119"/>
      <c r="Z861" s="3"/>
      <c r="BO861" s="115"/>
      <c r="BP861" s="137"/>
      <c r="BQ861" s="137"/>
      <c r="BR861" s="137"/>
      <c r="BS861" s="137"/>
      <c r="BT861" s="137"/>
      <c r="BU861" s="137"/>
      <c r="BV861" s="137"/>
      <c r="BW861" s="137"/>
      <c r="BX861" s="137"/>
      <c r="BY861" s="137"/>
      <c r="BZ861" s="123"/>
      <c r="CA861" s="123"/>
      <c r="CB861" s="123"/>
      <c r="CC861" s="123"/>
      <c r="CD861" s="123"/>
      <c r="CE861" s="123"/>
      <c r="CF861" s="123"/>
    </row>
    <row r="862" spans="23:84" ht="12.75">
      <c r="W862" s="2"/>
      <c r="X862" s="3"/>
      <c r="Y862" s="119"/>
      <c r="Z862" s="3"/>
      <c r="BO862" s="115"/>
      <c r="BP862" s="137"/>
      <c r="BQ862" s="137"/>
      <c r="BR862" s="137"/>
      <c r="BS862" s="137"/>
      <c r="BT862" s="137"/>
      <c r="BU862" s="137"/>
      <c r="BV862" s="137"/>
      <c r="BW862" s="137"/>
      <c r="BX862" s="137"/>
      <c r="BY862" s="137"/>
      <c r="BZ862" s="123"/>
      <c r="CA862" s="123"/>
      <c r="CB862" s="123"/>
      <c r="CC862" s="123"/>
      <c r="CD862" s="123"/>
      <c r="CE862" s="123"/>
      <c r="CF862" s="123"/>
    </row>
    <row r="863" spans="23:84" ht="12.75">
      <c r="W863" s="2"/>
      <c r="X863" s="3"/>
      <c r="Y863" s="119"/>
      <c r="Z863" s="3"/>
      <c r="BO863" s="115"/>
      <c r="BP863" s="137"/>
      <c r="BQ863" s="137"/>
      <c r="BR863" s="137"/>
      <c r="BS863" s="137"/>
      <c r="BT863" s="137"/>
      <c r="BU863" s="137"/>
      <c r="BV863" s="137"/>
      <c r="BW863" s="137"/>
      <c r="BX863" s="137"/>
      <c r="BY863" s="137"/>
      <c r="BZ863" s="123"/>
      <c r="CA863" s="123"/>
      <c r="CB863" s="123"/>
      <c r="CC863" s="123"/>
      <c r="CD863" s="123"/>
      <c r="CE863" s="123"/>
      <c r="CF863" s="123"/>
    </row>
    <row r="864" spans="23:84" ht="12.75">
      <c r="W864" s="2"/>
      <c r="X864" s="3"/>
      <c r="Y864" s="119"/>
      <c r="Z864" s="3"/>
      <c r="BO864" s="115"/>
      <c r="BP864" s="137"/>
      <c r="BQ864" s="137"/>
      <c r="BR864" s="137"/>
      <c r="BS864" s="137"/>
      <c r="BT864" s="137"/>
      <c r="BU864" s="137"/>
      <c r="BV864" s="137"/>
      <c r="BW864" s="137"/>
      <c r="BX864" s="137"/>
      <c r="BY864" s="137"/>
      <c r="BZ864" s="123"/>
      <c r="CA864" s="123"/>
      <c r="CB864" s="123"/>
      <c r="CC864" s="123"/>
      <c r="CD864" s="123"/>
      <c r="CE864" s="123"/>
      <c r="CF864" s="123"/>
    </row>
    <row r="865" spans="23:84" ht="12.75">
      <c r="W865" s="2"/>
      <c r="X865" s="3"/>
      <c r="Y865" s="119"/>
      <c r="Z865" s="3"/>
      <c r="BO865" s="115"/>
      <c r="BP865" s="137"/>
      <c r="BQ865" s="137"/>
      <c r="BR865" s="137"/>
      <c r="BS865" s="137"/>
      <c r="BT865" s="137"/>
      <c r="BU865" s="137"/>
      <c r="BV865" s="137"/>
      <c r="BW865" s="137"/>
      <c r="BX865" s="4"/>
      <c r="BY865" s="137"/>
      <c r="BZ865" s="123"/>
      <c r="CA865" s="123"/>
      <c r="CB865" s="123"/>
      <c r="CC865" s="123"/>
      <c r="CD865" s="123"/>
      <c r="CE865" s="123"/>
      <c r="CF865" s="123"/>
    </row>
    <row r="866" spans="23:84" ht="12.75">
      <c r="W866" s="2"/>
      <c r="X866" s="3"/>
      <c r="Y866" s="119"/>
      <c r="Z866" s="3"/>
      <c r="BO866" s="115"/>
      <c r="BP866" s="137"/>
      <c r="BQ866" s="137"/>
      <c r="BR866" s="137"/>
      <c r="BS866" s="137"/>
      <c r="BT866" s="137"/>
      <c r="BU866" s="137"/>
      <c r="BV866" s="137"/>
      <c r="BW866" s="137"/>
      <c r="BX866" s="137"/>
      <c r="BY866" s="137"/>
      <c r="BZ866" s="123"/>
      <c r="CA866" s="123"/>
      <c r="CB866" s="123"/>
      <c r="CC866" s="123"/>
      <c r="CD866" s="123"/>
      <c r="CE866" s="123"/>
      <c r="CF866" s="123"/>
    </row>
    <row r="867" spans="23:84" ht="12.75">
      <c r="W867" s="2"/>
      <c r="X867" s="3"/>
      <c r="Y867" s="119"/>
      <c r="Z867" s="3"/>
      <c r="BO867" s="115"/>
      <c r="BP867" s="137"/>
      <c r="BQ867" s="137"/>
      <c r="BR867" s="137"/>
      <c r="BS867" s="137"/>
      <c r="BT867" s="137"/>
      <c r="BU867" s="137"/>
      <c r="BV867" s="137"/>
      <c r="BW867" s="137"/>
      <c r="BX867" s="137"/>
      <c r="BY867" s="137"/>
      <c r="BZ867" s="123"/>
      <c r="CA867" s="123"/>
      <c r="CB867" s="123"/>
      <c r="CC867" s="123"/>
      <c r="CD867" s="123"/>
      <c r="CE867" s="123"/>
      <c r="CF867" s="123"/>
    </row>
    <row r="868" spans="23:84" ht="12.75">
      <c r="W868" s="2"/>
      <c r="X868" s="3"/>
      <c r="Y868" s="119"/>
      <c r="Z868" s="3"/>
      <c r="BO868" s="115"/>
      <c r="BP868" s="137"/>
      <c r="BQ868" s="137"/>
      <c r="BR868" s="137"/>
      <c r="BS868" s="137"/>
      <c r="BT868" s="137"/>
      <c r="BU868" s="137"/>
      <c r="BV868" s="137"/>
      <c r="BW868" s="137"/>
      <c r="BX868" s="137"/>
      <c r="BY868" s="137"/>
      <c r="BZ868" s="123"/>
      <c r="CA868" s="123"/>
      <c r="CB868" s="123"/>
      <c r="CC868" s="123"/>
      <c r="CD868" s="123"/>
      <c r="CE868" s="123"/>
      <c r="CF868" s="123"/>
    </row>
    <row r="869" spans="23:84" ht="12.75">
      <c r="W869" s="2"/>
      <c r="X869" s="3"/>
      <c r="Y869" s="119"/>
      <c r="Z869" s="3"/>
      <c r="BO869" s="115"/>
      <c r="BP869" s="137"/>
      <c r="BQ869" s="137"/>
      <c r="BR869" s="137"/>
      <c r="BS869" s="137"/>
      <c r="BT869" s="137"/>
      <c r="BU869" s="137"/>
      <c r="BV869" s="137"/>
      <c r="BW869" s="137"/>
      <c r="BX869" s="137"/>
      <c r="BY869" s="137"/>
      <c r="BZ869" s="123"/>
      <c r="CA869" s="123"/>
      <c r="CB869" s="123"/>
      <c r="CC869" s="123"/>
      <c r="CD869" s="123"/>
      <c r="CE869" s="123"/>
      <c r="CF869" s="123"/>
    </row>
    <row r="870" spans="23:84" ht="12.75">
      <c r="W870" s="2"/>
      <c r="X870" s="3"/>
      <c r="Y870" s="119"/>
      <c r="Z870" s="3"/>
      <c r="BO870" s="115"/>
      <c r="BP870" s="137"/>
      <c r="BQ870" s="137"/>
      <c r="BR870" s="137"/>
      <c r="BS870" s="137"/>
      <c r="BT870" s="137"/>
      <c r="BU870" s="137"/>
      <c r="BV870" s="137"/>
      <c r="BW870" s="137"/>
      <c r="BX870" s="4"/>
      <c r="BY870" s="137"/>
      <c r="BZ870" s="123"/>
      <c r="CA870" s="123"/>
      <c r="CB870" s="123"/>
      <c r="CC870" s="123"/>
      <c r="CD870" s="123"/>
      <c r="CE870" s="123"/>
      <c r="CF870" s="123"/>
    </row>
    <row r="871" spans="23:84" ht="12.75">
      <c r="W871" s="2"/>
      <c r="X871" s="3"/>
      <c r="Y871" s="119"/>
      <c r="Z871" s="3"/>
      <c r="BO871" s="115"/>
      <c r="BP871" s="137"/>
      <c r="BQ871" s="137"/>
      <c r="BR871" s="137"/>
      <c r="BS871" s="137"/>
      <c r="BT871" s="137"/>
      <c r="BU871" s="137"/>
      <c r="BV871" s="137"/>
      <c r="BW871" s="137"/>
      <c r="BX871" s="137"/>
      <c r="BY871" s="137"/>
      <c r="BZ871" s="123"/>
      <c r="CA871" s="123"/>
      <c r="CB871" s="123"/>
      <c r="CC871" s="123"/>
      <c r="CD871" s="123"/>
      <c r="CE871" s="123"/>
      <c r="CF871" s="123"/>
    </row>
    <row r="872" spans="23:84" ht="12.75">
      <c r="W872" s="2"/>
      <c r="X872" s="3"/>
      <c r="Y872" s="119"/>
      <c r="Z872" s="3"/>
      <c r="BO872" s="115"/>
      <c r="BP872" s="137"/>
      <c r="BQ872" s="137"/>
      <c r="BR872" s="137"/>
      <c r="BS872" s="137"/>
      <c r="BT872" s="137"/>
      <c r="BU872" s="137"/>
      <c r="BV872" s="137"/>
      <c r="BW872" s="137"/>
      <c r="BX872" s="4"/>
      <c r="BY872" s="137"/>
      <c r="BZ872" s="123"/>
      <c r="CA872" s="123"/>
      <c r="CB872" s="123"/>
      <c r="CC872" s="123"/>
      <c r="CD872" s="123"/>
      <c r="CE872" s="123"/>
      <c r="CF872" s="123"/>
    </row>
    <row r="873" spans="23:84" ht="12.75">
      <c r="W873" s="2"/>
      <c r="X873" s="3"/>
      <c r="Y873" s="119"/>
      <c r="Z873" s="3"/>
      <c r="BO873" s="115"/>
      <c r="BP873" s="137"/>
      <c r="BQ873" s="137"/>
      <c r="BR873" s="137"/>
      <c r="BS873" s="137"/>
      <c r="BT873" s="137"/>
      <c r="BU873" s="137"/>
      <c r="BV873" s="137"/>
      <c r="BW873" s="137"/>
      <c r="BX873" s="4"/>
      <c r="BY873" s="137"/>
      <c r="BZ873" s="123"/>
      <c r="CA873" s="123"/>
      <c r="CB873" s="123"/>
      <c r="CC873" s="123"/>
      <c r="CD873" s="123"/>
      <c r="CE873" s="123"/>
      <c r="CF873" s="123"/>
    </row>
    <row r="874" spans="23:84" ht="12.75">
      <c r="W874" s="2"/>
      <c r="X874" s="3"/>
      <c r="Y874" s="119"/>
      <c r="Z874" s="3"/>
      <c r="BO874" s="115"/>
      <c r="BP874" s="137"/>
      <c r="BQ874" s="137"/>
      <c r="BR874" s="137"/>
      <c r="BS874" s="137"/>
      <c r="BT874" s="137"/>
      <c r="BU874" s="137"/>
      <c r="BV874" s="137"/>
      <c r="BW874" s="137"/>
      <c r="BX874" s="4"/>
      <c r="BY874" s="137"/>
      <c r="BZ874" s="123"/>
      <c r="CA874" s="123"/>
      <c r="CB874" s="123"/>
      <c r="CC874" s="123"/>
      <c r="CD874" s="123"/>
      <c r="CE874" s="123"/>
      <c r="CF874" s="123"/>
    </row>
    <row r="875" spans="23:84" ht="12.75">
      <c r="W875" s="2"/>
      <c r="X875" s="3"/>
      <c r="Y875" s="119"/>
      <c r="Z875" s="3"/>
      <c r="BO875" s="115"/>
      <c r="BP875" s="137"/>
      <c r="BQ875" s="137"/>
      <c r="BR875" s="137"/>
      <c r="BS875" s="137"/>
      <c r="BT875" s="137"/>
      <c r="BU875" s="137"/>
      <c r="BV875" s="137"/>
      <c r="BW875" s="137"/>
      <c r="BX875" s="4"/>
      <c r="BY875" s="137"/>
      <c r="BZ875" s="123"/>
      <c r="CA875" s="123"/>
      <c r="CB875" s="123"/>
      <c r="CC875" s="123"/>
      <c r="CD875" s="123"/>
      <c r="CE875" s="123"/>
      <c r="CF875" s="123"/>
    </row>
    <row r="876" spans="23:84" ht="12.75">
      <c r="W876" s="2"/>
      <c r="X876" s="3"/>
      <c r="Y876" s="119"/>
      <c r="Z876" s="3"/>
      <c r="BO876" s="115"/>
      <c r="BP876" s="137"/>
      <c r="BQ876" s="137"/>
      <c r="BR876" s="137"/>
      <c r="BS876" s="137"/>
      <c r="BT876" s="137"/>
      <c r="BU876" s="137"/>
      <c r="BV876" s="137"/>
      <c r="BW876" s="137"/>
      <c r="BX876" s="4"/>
      <c r="BY876" s="137"/>
      <c r="BZ876" s="123"/>
      <c r="CA876" s="123"/>
      <c r="CB876" s="123"/>
      <c r="CC876" s="123"/>
      <c r="CD876" s="123"/>
      <c r="CE876" s="123"/>
      <c r="CF876" s="123"/>
    </row>
    <row r="877" spans="23:84" ht="12.75">
      <c r="W877" s="2"/>
      <c r="X877" s="3"/>
      <c r="Y877" s="119"/>
      <c r="Z877" s="3"/>
      <c r="BO877" s="115"/>
      <c r="BP877" s="137"/>
      <c r="BQ877" s="137"/>
      <c r="BR877" s="137"/>
      <c r="BS877" s="137"/>
      <c r="BT877" s="137"/>
      <c r="BU877" s="137"/>
      <c r="BV877" s="137"/>
      <c r="BW877" s="137"/>
      <c r="BX877" s="137"/>
      <c r="BY877" s="137"/>
      <c r="BZ877" s="123"/>
      <c r="CA877" s="123"/>
      <c r="CB877" s="123"/>
      <c r="CC877" s="123"/>
      <c r="CD877" s="123"/>
      <c r="CE877" s="123"/>
      <c r="CF877" s="123"/>
    </row>
    <row r="878" spans="23:84" ht="12.75">
      <c r="W878" s="2"/>
      <c r="X878" s="3"/>
      <c r="Y878" s="119"/>
      <c r="Z878" s="3"/>
      <c r="BO878" s="115"/>
      <c r="BP878" s="137"/>
      <c r="BQ878" s="137"/>
      <c r="BR878" s="137"/>
      <c r="BS878" s="137"/>
      <c r="BT878" s="137"/>
      <c r="BU878" s="137"/>
      <c r="BV878" s="137"/>
      <c r="BW878" s="137"/>
      <c r="BX878" s="137"/>
      <c r="BY878" s="137"/>
      <c r="BZ878" s="123"/>
      <c r="CA878" s="123"/>
      <c r="CB878" s="123"/>
      <c r="CC878" s="123"/>
      <c r="CD878" s="123"/>
      <c r="CE878" s="123"/>
      <c r="CF878" s="123"/>
    </row>
    <row r="879" spans="23:84" ht="12.75">
      <c r="W879" s="2"/>
      <c r="X879" s="3"/>
      <c r="Y879" s="119"/>
      <c r="Z879" s="3"/>
      <c r="BO879" s="115"/>
      <c r="BP879" s="137"/>
      <c r="BQ879" s="137"/>
      <c r="BR879" s="137"/>
      <c r="BS879" s="137"/>
      <c r="BT879" s="137"/>
      <c r="BU879" s="137"/>
      <c r="BV879" s="137"/>
      <c r="BW879" s="137"/>
      <c r="BX879" s="137"/>
      <c r="BY879" s="137"/>
      <c r="BZ879" s="123"/>
      <c r="CA879" s="123"/>
      <c r="CB879" s="123"/>
      <c r="CC879" s="123"/>
      <c r="CD879" s="123"/>
      <c r="CE879" s="123"/>
      <c r="CF879" s="123"/>
    </row>
    <row r="880" spans="23:84" ht="12.75">
      <c r="W880" s="2"/>
      <c r="X880" s="3"/>
      <c r="Y880" s="119"/>
      <c r="Z880" s="3"/>
      <c r="BO880" s="115"/>
      <c r="BP880" s="137"/>
      <c r="BQ880" s="137"/>
      <c r="BR880" s="137"/>
      <c r="BS880" s="137"/>
      <c r="BT880" s="137"/>
      <c r="BU880" s="137"/>
      <c r="BV880" s="137"/>
      <c r="BW880" s="137"/>
      <c r="BY880" s="137"/>
      <c r="BZ880" s="123"/>
      <c r="CA880" s="123"/>
      <c r="CB880" s="123"/>
      <c r="CC880" s="123"/>
      <c r="CD880" s="123"/>
      <c r="CE880" s="123"/>
      <c r="CF880" s="123"/>
    </row>
    <row r="881" spans="23:84" ht="12.75">
      <c r="W881" s="2"/>
      <c r="X881" s="3"/>
      <c r="Y881" s="119"/>
      <c r="Z881" s="3"/>
      <c r="BO881" s="115"/>
      <c r="BP881" s="137"/>
      <c r="BQ881" s="137"/>
      <c r="BR881" s="137"/>
      <c r="BS881" s="137"/>
      <c r="BT881" s="137"/>
      <c r="BU881" s="137"/>
      <c r="BV881" s="137"/>
      <c r="BW881" s="137"/>
      <c r="BY881" s="137"/>
      <c r="BZ881" s="123"/>
      <c r="CA881" s="123"/>
      <c r="CB881" s="123"/>
      <c r="CC881" s="123"/>
      <c r="CD881" s="123"/>
      <c r="CE881" s="123"/>
      <c r="CF881" s="123"/>
    </row>
    <row r="882" spans="23:84" ht="12.75">
      <c r="W882" s="2"/>
      <c r="X882" s="3"/>
      <c r="Y882" s="119"/>
      <c r="Z882" s="3"/>
      <c r="BO882" s="115"/>
      <c r="BP882" s="137"/>
      <c r="BQ882" s="137"/>
      <c r="BR882" s="137"/>
      <c r="BS882" s="137"/>
      <c r="BT882" s="137"/>
      <c r="BU882" s="137"/>
      <c r="BV882" s="137"/>
      <c r="BW882" s="137"/>
      <c r="BX882" s="137"/>
      <c r="BY882" s="137"/>
      <c r="BZ882" s="123"/>
      <c r="CA882" s="123"/>
      <c r="CB882" s="123"/>
      <c r="CC882" s="123"/>
      <c r="CD882" s="123"/>
      <c r="CE882" s="123"/>
      <c r="CF882" s="123"/>
    </row>
    <row r="883" spans="23:84" ht="12.75">
      <c r="W883" s="2"/>
      <c r="X883" s="3"/>
      <c r="Y883" s="119"/>
      <c r="Z883" s="3"/>
      <c r="BO883" s="115"/>
      <c r="BP883" s="137"/>
      <c r="BQ883" s="137"/>
      <c r="BR883" s="137"/>
      <c r="BS883" s="137"/>
      <c r="BT883" s="137"/>
      <c r="BU883" s="137"/>
      <c r="BV883" s="137"/>
      <c r="BW883" s="137"/>
      <c r="BX883" s="137"/>
      <c r="BY883" s="137"/>
      <c r="BZ883" s="123"/>
      <c r="CA883" s="123"/>
      <c r="CB883" s="123"/>
      <c r="CC883" s="123"/>
      <c r="CD883" s="123"/>
      <c r="CE883" s="123"/>
      <c r="CF883" s="123"/>
    </row>
    <row r="884" spans="23:84" ht="12.75">
      <c r="W884" s="2"/>
      <c r="X884" s="3"/>
      <c r="Y884" s="119"/>
      <c r="Z884" s="3"/>
      <c r="BO884" s="115"/>
      <c r="BP884" s="137"/>
      <c r="BQ884" s="137"/>
      <c r="BR884" s="137"/>
      <c r="BS884" s="137"/>
      <c r="BT884" s="137"/>
      <c r="BU884" s="137"/>
      <c r="BV884" s="137"/>
      <c r="BW884" s="137"/>
      <c r="BX884" s="137"/>
      <c r="BY884" s="137"/>
      <c r="BZ884" s="123"/>
      <c r="CA884" s="123"/>
      <c r="CB884" s="123"/>
      <c r="CC884" s="123"/>
      <c r="CD884" s="123"/>
      <c r="CE884" s="123"/>
      <c r="CF884" s="123"/>
    </row>
    <row r="885" spans="23:84" ht="12.75">
      <c r="W885" s="2"/>
      <c r="X885" s="3"/>
      <c r="Y885" s="119"/>
      <c r="Z885" s="3"/>
      <c r="BO885" s="115"/>
      <c r="BP885" s="137"/>
      <c r="BQ885" s="137"/>
      <c r="BR885" s="137"/>
      <c r="BS885" s="137"/>
      <c r="BT885" s="137"/>
      <c r="BU885" s="137"/>
      <c r="BV885" s="137"/>
      <c r="BW885" s="137"/>
      <c r="BX885" s="137"/>
      <c r="BY885" s="137"/>
      <c r="BZ885" s="123"/>
      <c r="CA885" s="123"/>
      <c r="CB885" s="123"/>
      <c r="CC885" s="123"/>
      <c r="CD885" s="123"/>
      <c r="CE885" s="123"/>
      <c r="CF885" s="123"/>
    </row>
    <row r="886" spans="23:84" ht="12.75">
      <c r="W886" s="2"/>
      <c r="X886" s="3"/>
      <c r="Y886" s="119"/>
      <c r="Z886" s="3"/>
      <c r="BO886" s="115"/>
      <c r="BP886" s="137"/>
      <c r="BQ886" s="137"/>
      <c r="BR886" s="137"/>
      <c r="BS886" s="137"/>
      <c r="BT886" s="137"/>
      <c r="BU886" s="137"/>
      <c r="BV886" s="137"/>
      <c r="BW886" s="137"/>
      <c r="BX886" s="137"/>
      <c r="BY886" s="137"/>
      <c r="BZ886" s="123"/>
      <c r="CA886" s="123"/>
      <c r="CB886" s="123"/>
      <c r="CC886" s="123"/>
      <c r="CD886" s="123"/>
      <c r="CE886" s="123"/>
      <c r="CF886" s="123"/>
    </row>
    <row r="887" spans="23:84" ht="12.75">
      <c r="W887" s="2"/>
      <c r="X887" s="3"/>
      <c r="Y887" s="119"/>
      <c r="Z887" s="3"/>
      <c r="BO887" s="115"/>
      <c r="BP887" s="137"/>
      <c r="BQ887" s="137"/>
      <c r="BR887" s="137"/>
      <c r="BS887" s="137"/>
      <c r="BT887" s="137"/>
      <c r="BU887" s="137"/>
      <c r="BV887" s="137"/>
      <c r="BW887" s="137"/>
      <c r="BX887" s="137"/>
      <c r="BY887" s="137"/>
      <c r="BZ887" s="123"/>
      <c r="CA887" s="123"/>
      <c r="CB887" s="123"/>
      <c r="CC887" s="123"/>
      <c r="CD887" s="123"/>
      <c r="CE887" s="123"/>
      <c r="CF887" s="123"/>
    </row>
    <row r="888" spans="23:84" ht="12.75">
      <c r="W888" s="2"/>
      <c r="X888" s="3"/>
      <c r="Y888" s="119"/>
      <c r="Z888" s="3"/>
      <c r="BO888" s="115"/>
      <c r="BP888" s="137"/>
      <c r="BQ888" s="137"/>
      <c r="BR888" s="137"/>
      <c r="BS888" s="137"/>
      <c r="BT888" s="137"/>
      <c r="BU888" s="137"/>
      <c r="BV888" s="137"/>
      <c r="BW888" s="137"/>
      <c r="BX888" s="137"/>
      <c r="BY888" s="137"/>
      <c r="BZ888" s="123"/>
      <c r="CA888" s="123"/>
      <c r="CB888" s="123"/>
      <c r="CC888" s="123"/>
      <c r="CD888" s="123"/>
      <c r="CE888" s="123"/>
      <c r="CF888" s="123"/>
    </row>
    <row r="889" spans="23:84" ht="12.75">
      <c r="W889" s="2"/>
      <c r="X889" s="3"/>
      <c r="Y889" s="119"/>
      <c r="Z889" s="3"/>
      <c r="BO889" s="115"/>
      <c r="BP889" s="137"/>
      <c r="BQ889" s="137"/>
      <c r="BR889" s="137"/>
      <c r="BS889" s="137"/>
      <c r="BT889" s="137"/>
      <c r="BU889" s="137"/>
      <c r="BV889" s="137"/>
      <c r="BW889" s="137"/>
      <c r="BX889" s="137"/>
      <c r="BY889" s="137"/>
      <c r="BZ889" s="123"/>
      <c r="CA889" s="123"/>
      <c r="CB889" s="123"/>
      <c r="CC889" s="123"/>
      <c r="CD889" s="123"/>
      <c r="CE889" s="123"/>
      <c r="CF889" s="123"/>
    </row>
    <row r="890" spans="23:84" ht="12.75">
      <c r="W890" s="2"/>
      <c r="X890" s="3"/>
      <c r="Y890" s="119"/>
      <c r="Z890" s="3"/>
      <c r="BO890" s="115"/>
      <c r="BP890" s="137"/>
      <c r="BQ890" s="137"/>
      <c r="BR890" s="137"/>
      <c r="BS890" s="137"/>
      <c r="BT890" s="137"/>
      <c r="BU890" s="137"/>
      <c r="BV890" s="137"/>
      <c r="BW890" s="137"/>
      <c r="BX890" s="137"/>
      <c r="BY890" s="137"/>
      <c r="BZ890" s="123"/>
      <c r="CA890" s="123"/>
      <c r="CB890" s="123"/>
      <c r="CC890" s="123"/>
      <c r="CD890" s="123"/>
      <c r="CE890" s="123"/>
      <c r="CF890" s="123"/>
    </row>
    <row r="891" spans="23:84" ht="12.75">
      <c r="W891" s="2"/>
      <c r="X891" s="3"/>
      <c r="Y891" s="119"/>
      <c r="Z891" s="3"/>
      <c r="BO891" s="115"/>
      <c r="BP891" s="137"/>
      <c r="BQ891" s="137"/>
      <c r="BR891" s="137"/>
      <c r="BS891" s="137"/>
      <c r="BT891" s="137"/>
      <c r="BU891" s="137"/>
      <c r="BV891" s="137"/>
      <c r="BW891" s="137"/>
      <c r="BX891" s="137"/>
      <c r="BY891" s="137"/>
      <c r="BZ891" s="123"/>
      <c r="CA891" s="123"/>
      <c r="CB891" s="123"/>
      <c r="CC891" s="123"/>
      <c r="CD891" s="123"/>
      <c r="CE891" s="123"/>
      <c r="CF891" s="123"/>
    </row>
    <row r="892" spans="23:84" ht="12.75">
      <c r="W892" s="2"/>
      <c r="X892" s="3"/>
      <c r="Y892" s="119"/>
      <c r="Z892" s="3"/>
      <c r="BO892" s="115"/>
      <c r="BP892" s="137"/>
      <c r="BQ892" s="137"/>
      <c r="BR892" s="137"/>
      <c r="BS892" s="137"/>
      <c r="BT892" s="137"/>
      <c r="BU892" s="137"/>
      <c r="BV892" s="137"/>
      <c r="BW892" s="137"/>
      <c r="BX892" s="137"/>
      <c r="BY892" s="137"/>
      <c r="BZ892" s="123"/>
      <c r="CA892" s="123"/>
      <c r="CB892" s="123"/>
      <c r="CC892" s="123"/>
      <c r="CD892" s="123"/>
      <c r="CE892" s="123"/>
      <c r="CF892" s="123"/>
    </row>
    <row r="893" spans="23:84" ht="12.75">
      <c r="W893" s="2"/>
      <c r="X893" s="3"/>
      <c r="Y893" s="119"/>
      <c r="Z893" s="3"/>
      <c r="BO893" s="115"/>
      <c r="BP893" s="137"/>
      <c r="BQ893" s="137"/>
      <c r="BR893" s="137"/>
      <c r="BS893" s="137"/>
      <c r="BT893" s="137"/>
      <c r="BU893" s="137"/>
      <c r="BV893" s="137"/>
      <c r="BW893" s="137"/>
      <c r="BX893" s="137"/>
      <c r="BY893" s="137"/>
      <c r="BZ893" s="123"/>
      <c r="CA893" s="123"/>
      <c r="CB893" s="123"/>
      <c r="CC893" s="123"/>
      <c r="CD893" s="123"/>
      <c r="CE893" s="123"/>
      <c r="CF893" s="123"/>
    </row>
    <row r="894" spans="23:84" ht="12.75">
      <c r="W894" s="2"/>
      <c r="X894" s="3"/>
      <c r="Y894" s="119"/>
      <c r="Z894" s="3"/>
      <c r="BO894" s="115"/>
      <c r="BP894" s="137"/>
      <c r="BQ894" s="137"/>
      <c r="BR894" s="137"/>
      <c r="BS894" s="137"/>
      <c r="BT894" s="137"/>
      <c r="BU894" s="137"/>
      <c r="BV894" s="137"/>
      <c r="BW894" s="137"/>
      <c r="BX894" s="137"/>
      <c r="BY894" s="137"/>
      <c r="BZ894" s="123"/>
      <c r="CA894" s="123"/>
      <c r="CB894" s="123"/>
      <c r="CC894" s="123"/>
      <c r="CD894" s="123"/>
      <c r="CE894" s="123"/>
      <c r="CF894" s="123"/>
    </row>
    <row r="895" spans="23:84" ht="12.75">
      <c r="W895" s="2"/>
      <c r="X895" s="3"/>
      <c r="Y895" s="119"/>
      <c r="Z895" s="3"/>
      <c r="BO895" s="115"/>
      <c r="BP895" s="137"/>
      <c r="BQ895" s="137"/>
      <c r="BR895" s="137"/>
      <c r="BS895" s="137"/>
      <c r="BT895" s="137"/>
      <c r="BU895" s="137"/>
      <c r="BV895" s="137"/>
      <c r="BW895" s="137"/>
      <c r="BX895" s="137"/>
      <c r="BY895" s="137"/>
      <c r="BZ895" s="123"/>
      <c r="CA895" s="123"/>
      <c r="CB895" s="123"/>
      <c r="CC895" s="123"/>
      <c r="CD895" s="123"/>
      <c r="CE895" s="123"/>
      <c r="CF895" s="123"/>
    </row>
    <row r="896" spans="23:84" ht="12.75">
      <c r="W896" s="2"/>
      <c r="X896" s="3"/>
      <c r="Y896" s="119"/>
      <c r="Z896" s="3"/>
      <c r="BO896" s="115"/>
      <c r="BP896" s="137"/>
      <c r="BQ896" s="137"/>
      <c r="BR896" s="137"/>
      <c r="BS896" s="137"/>
      <c r="BT896" s="137"/>
      <c r="BU896" s="137"/>
      <c r="BV896" s="137"/>
      <c r="BW896" s="137"/>
      <c r="BX896" s="137"/>
      <c r="BY896" s="137"/>
      <c r="BZ896" s="123"/>
      <c r="CA896" s="123"/>
      <c r="CB896" s="123"/>
      <c r="CC896" s="123"/>
      <c r="CD896" s="123"/>
      <c r="CE896" s="123"/>
      <c r="CF896" s="123"/>
    </row>
    <row r="897" spans="23:84" ht="12.75">
      <c r="W897" s="2"/>
      <c r="X897" s="3"/>
      <c r="Y897" s="119"/>
      <c r="Z897" s="3"/>
      <c r="BO897" s="115"/>
      <c r="BP897" s="137"/>
      <c r="BQ897" s="137"/>
      <c r="BR897" s="137"/>
      <c r="BS897" s="137"/>
      <c r="BT897" s="137"/>
      <c r="BU897" s="137"/>
      <c r="BV897" s="137"/>
      <c r="BW897" s="137"/>
      <c r="BX897" s="137"/>
      <c r="BY897" s="137"/>
      <c r="BZ897" s="123"/>
      <c r="CA897" s="123"/>
      <c r="CB897" s="123"/>
      <c r="CC897" s="123"/>
      <c r="CD897" s="123"/>
      <c r="CE897" s="123"/>
      <c r="CF897" s="123"/>
    </row>
    <row r="898" spans="23:84" ht="12.75">
      <c r="W898" s="2"/>
      <c r="X898" s="3"/>
      <c r="Y898" s="119"/>
      <c r="Z898" s="3"/>
      <c r="BO898" s="115"/>
      <c r="BP898" s="137"/>
      <c r="BQ898" s="137"/>
      <c r="BR898" s="137"/>
      <c r="BS898" s="137"/>
      <c r="BT898" s="137"/>
      <c r="BU898" s="137"/>
      <c r="BV898" s="137"/>
      <c r="BW898" s="137"/>
      <c r="BX898" s="137"/>
      <c r="BY898" s="137"/>
      <c r="BZ898" s="123"/>
      <c r="CA898" s="123"/>
      <c r="CB898" s="123"/>
      <c r="CC898" s="123"/>
      <c r="CD898" s="123"/>
      <c r="CE898" s="123"/>
      <c r="CF898" s="123"/>
    </row>
    <row r="899" spans="23:84" ht="12.75">
      <c r="W899" s="2"/>
      <c r="X899" s="3"/>
      <c r="Y899" s="119"/>
      <c r="Z899" s="3"/>
      <c r="BO899" s="115"/>
      <c r="BP899" s="137"/>
      <c r="BQ899" s="137"/>
      <c r="BR899" s="137"/>
      <c r="BS899" s="137"/>
      <c r="BT899" s="137"/>
      <c r="BU899" s="137"/>
      <c r="BV899" s="137"/>
      <c r="BW899" s="137"/>
      <c r="BX899" s="137"/>
      <c r="BY899" s="137"/>
      <c r="BZ899" s="123"/>
      <c r="CA899" s="123"/>
      <c r="CB899" s="123"/>
      <c r="CC899" s="123"/>
      <c r="CD899" s="123"/>
      <c r="CE899" s="123"/>
      <c r="CF899" s="123"/>
    </row>
    <row r="900" spans="23:84" ht="12.75">
      <c r="W900" s="2"/>
      <c r="X900" s="3"/>
      <c r="Y900" s="119"/>
      <c r="Z900" s="3"/>
      <c r="BO900" s="115"/>
      <c r="BP900" s="137"/>
      <c r="BQ900" s="137"/>
      <c r="BR900" s="137"/>
      <c r="BS900" s="137"/>
      <c r="BT900" s="137"/>
      <c r="BU900" s="137"/>
      <c r="BV900" s="137"/>
      <c r="BW900" s="137"/>
      <c r="BX900" s="137"/>
      <c r="BY900" s="137"/>
      <c r="BZ900" s="4"/>
      <c r="CA900" s="123"/>
      <c r="CB900" s="123"/>
      <c r="CC900" s="123"/>
      <c r="CD900" s="123"/>
      <c r="CE900" s="123"/>
      <c r="CF900" s="123"/>
    </row>
    <row r="901" spans="23:84" ht="12.75">
      <c r="W901" s="2"/>
      <c r="X901" s="3"/>
      <c r="Y901" s="119"/>
      <c r="Z901" s="3"/>
      <c r="BO901" s="115"/>
      <c r="BP901" s="137"/>
      <c r="BQ901" s="137"/>
      <c r="BR901" s="137"/>
      <c r="BS901" s="137"/>
      <c r="BT901" s="137"/>
      <c r="BU901" s="137"/>
      <c r="BV901" s="137"/>
      <c r="BW901" s="137"/>
      <c r="BX901" s="137"/>
      <c r="BY901" s="137"/>
      <c r="BZ901" s="123"/>
      <c r="CA901" s="123"/>
      <c r="CB901" s="123"/>
      <c r="CC901" s="123"/>
      <c r="CD901" s="123"/>
      <c r="CE901" s="123"/>
      <c r="CF901" s="123"/>
    </row>
    <row r="902" spans="23:84" ht="12.75">
      <c r="W902" s="2"/>
      <c r="X902" s="3"/>
      <c r="Y902" s="119"/>
      <c r="Z902" s="3"/>
      <c r="BO902" s="115"/>
      <c r="BP902" s="137"/>
      <c r="BQ902" s="137"/>
      <c r="BR902" s="137"/>
      <c r="BS902" s="137"/>
      <c r="BT902" s="137"/>
      <c r="BU902" s="137"/>
      <c r="BV902" s="137"/>
      <c r="BW902" s="137"/>
      <c r="BX902" s="137"/>
      <c r="BY902" s="137"/>
      <c r="BZ902" s="123"/>
      <c r="CA902" s="123"/>
      <c r="CB902" s="123"/>
      <c r="CC902" s="123"/>
      <c r="CD902" s="123"/>
      <c r="CE902" s="123"/>
      <c r="CF902" s="123"/>
    </row>
    <row r="903" spans="23:84" ht="12.75">
      <c r="W903" s="2"/>
      <c r="X903" s="3"/>
      <c r="Y903" s="119"/>
      <c r="Z903" s="3"/>
      <c r="BO903" s="115"/>
      <c r="BP903" s="137"/>
      <c r="BQ903" s="137"/>
      <c r="BR903" s="137"/>
      <c r="BS903" s="137"/>
      <c r="BT903" s="137"/>
      <c r="BU903" s="137"/>
      <c r="BV903" s="137"/>
      <c r="BW903" s="137"/>
      <c r="BX903" s="137"/>
      <c r="BY903" s="137"/>
      <c r="BZ903" s="123"/>
      <c r="CA903" s="123"/>
      <c r="CB903" s="123"/>
      <c r="CC903" s="123"/>
      <c r="CD903" s="123"/>
      <c r="CE903" s="123"/>
      <c r="CF903" s="123"/>
    </row>
    <row r="904" spans="23:84" ht="12.75">
      <c r="W904" s="2"/>
      <c r="X904" s="3"/>
      <c r="Y904" s="119"/>
      <c r="Z904" s="3"/>
      <c r="BO904" s="115"/>
      <c r="BP904" s="137"/>
      <c r="BQ904" s="137"/>
      <c r="BR904" s="137"/>
      <c r="BS904" s="137"/>
      <c r="BT904" s="137"/>
      <c r="BU904" s="137"/>
      <c r="BV904" s="137"/>
      <c r="BW904" s="137"/>
      <c r="BX904" s="137"/>
      <c r="BY904" s="137"/>
      <c r="BZ904" s="123"/>
      <c r="CA904" s="123"/>
      <c r="CB904" s="123"/>
      <c r="CC904" s="123"/>
      <c r="CD904" s="123"/>
      <c r="CE904" s="123"/>
      <c r="CF904" s="123"/>
    </row>
    <row r="905" spans="23:84" ht="12.75">
      <c r="W905" s="2"/>
      <c r="X905" s="3"/>
      <c r="Y905" s="119"/>
      <c r="Z905" s="3"/>
      <c r="BO905" s="115"/>
      <c r="BP905" s="137"/>
      <c r="BQ905" s="137"/>
      <c r="BR905" s="137"/>
      <c r="BS905" s="137"/>
      <c r="BT905" s="137"/>
      <c r="BU905" s="137"/>
      <c r="BV905" s="137"/>
      <c r="BW905" s="137"/>
      <c r="BX905" s="137"/>
      <c r="BY905" s="137"/>
      <c r="BZ905" s="123"/>
      <c r="CA905" s="123"/>
      <c r="CB905" s="123"/>
      <c r="CC905" s="123"/>
      <c r="CD905" s="123"/>
      <c r="CE905" s="123"/>
      <c r="CF905" s="123"/>
    </row>
    <row r="906" spans="23:84" ht="12.75">
      <c r="W906" s="2"/>
      <c r="X906" s="3"/>
      <c r="Y906" s="119"/>
      <c r="Z906" s="3"/>
      <c r="BO906" s="115"/>
      <c r="BP906" s="137"/>
      <c r="BQ906" s="137"/>
      <c r="BR906" s="137"/>
      <c r="BS906" s="137"/>
      <c r="BT906" s="137"/>
      <c r="BU906" s="137"/>
      <c r="BV906" s="137"/>
      <c r="BW906" s="137"/>
      <c r="BX906" s="137"/>
      <c r="BY906" s="137"/>
      <c r="BZ906" s="123"/>
      <c r="CA906" s="123"/>
      <c r="CB906" s="123"/>
      <c r="CC906" s="123"/>
      <c r="CD906" s="123"/>
      <c r="CE906" s="123"/>
      <c r="CF906" s="123"/>
    </row>
    <row r="907" spans="23:84" ht="12.75">
      <c r="W907" s="2"/>
      <c r="X907" s="3"/>
      <c r="Y907" s="119"/>
      <c r="Z907" s="3"/>
      <c r="BO907" s="115"/>
      <c r="BP907" s="137"/>
      <c r="BQ907" s="137"/>
      <c r="BR907" s="137"/>
      <c r="BS907" s="137"/>
      <c r="BT907" s="137"/>
      <c r="BU907" s="137"/>
      <c r="BV907" s="137"/>
      <c r="BW907" s="137"/>
      <c r="BX907" s="137"/>
      <c r="BY907" s="137"/>
      <c r="BZ907" s="123"/>
      <c r="CA907" s="123"/>
      <c r="CB907" s="123"/>
      <c r="CC907" s="123"/>
      <c r="CD907" s="123"/>
      <c r="CE907" s="123"/>
      <c r="CF907" s="123"/>
    </row>
    <row r="908" spans="23:84" ht="12.75">
      <c r="W908" s="2"/>
      <c r="X908" s="3"/>
      <c r="Y908" s="119"/>
      <c r="Z908" s="3"/>
      <c r="BO908" s="115"/>
      <c r="BP908" s="137"/>
      <c r="BQ908" s="137"/>
      <c r="BR908" s="137"/>
      <c r="BS908" s="137"/>
      <c r="BT908" s="137"/>
      <c r="BU908" s="137"/>
      <c r="BV908" s="137"/>
      <c r="BW908" s="137"/>
      <c r="BX908" s="137"/>
      <c r="BY908" s="137"/>
      <c r="BZ908" s="123"/>
      <c r="CA908" s="123"/>
      <c r="CB908" s="123"/>
      <c r="CC908" s="123"/>
      <c r="CD908" s="123"/>
      <c r="CE908" s="123"/>
      <c r="CF908" s="123"/>
    </row>
    <row r="909" spans="23:84" ht="12.75">
      <c r="W909" s="2"/>
      <c r="X909" s="3"/>
      <c r="Y909" s="119"/>
      <c r="Z909" s="3"/>
      <c r="BO909" s="115"/>
      <c r="BP909" s="137"/>
      <c r="BQ909" s="137"/>
      <c r="BR909" s="137"/>
      <c r="BS909" s="137"/>
      <c r="BT909" s="137"/>
      <c r="BU909" s="137"/>
      <c r="BV909" s="137"/>
      <c r="BW909" s="137"/>
      <c r="BX909" s="137"/>
      <c r="BY909" s="137"/>
      <c r="BZ909" s="123"/>
      <c r="CA909" s="123"/>
      <c r="CB909" s="123"/>
      <c r="CC909" s="123"/>
      <c r="CD909" s="123"/>
      <c r="CE909" s="123"/>
      <c r="CF909" s="123"/>
    </row>
    <row r="910" spans="23:84" ht="12.75">
      <c r="W910" s="2"/>
      <c r="X910" s="3"/>
      <c r="Y910" s="119"/>
      <c r="Z910" s="3"/>
      <c r="BO910" s="115"/>
      <c r="BP910" s="137"/>
      <c r="BQ910" s="137"/>
      <c r="BR910" s="137"/>
      <c r="BS910" s="137"/>
      <c r="BT910" s="137"/>
      <c r="BU910" s="137"/>
      <c r="BV910" s="137"/>
      <c r="BW910" s="137"/>
      <c r="BX910" s="137"/>
      <c r="BY910" s="137"/>
      <c r="BZ910" s="123"/>
      <c r="CA910" s="123"/>
      <c r="CB910" s="123"/>
      <c r="CC910" s="123"/>
      <c r="CD910" s="123"/>
      <c r="CE910" s="123"/>
      <c r="CF910" s="123"/>
    </row>
    <row r="911" spans="23:84" ht="12.75">
      <c r="W911" s="2"/>
      <c r="X911" s="3"/>
      <c r="Y911" s="119"/>
      <c r="Z911" s="3"/>
      <c r="BO911" s="115"/>
      <c r="BP911" s="137"/>
      <c r="BQ911" s="137"/>
      <c r="BR911" s="137"/>
      <c r="BS911" s="137"/>
      <c r="BT911" s="137"/>
      <c r="BU911" s="137"/>
      <c r="BV911" s="137"/>
      <c r="BW911" s="137"/>
      <c r="BX911" s="137"/>
      <c r="BY911" s="137"/>
      <c r="BZ911" s="123"/>
      <c r="CA911" s="123"/>
      <c r="CB911" s="123"/>
      <c r="CC911" s="123"/>
      <c r="CD911" s="123"/>
      <c r="CE911" s="123"/>
      <c r="CF911" s="123"/>
    </row>
    <row r="912" spans="23:84" ht="12.75">
      <c r="W912" s="2"/>
      <c r="X912" s="3"/>
      <c r="Y912" s="119"/>
      <c r="Z912" s="3"/>
      <c r="BO912" s="115"/>
      <c r="BP912" s="137"/>
      <c r="BQ912" s="137"/>
      <c r="BR912" s="137"/>
      <c r="BS912" s="137"/>
      <c r="BT912" s="137"/>
      <c r="BU912" s="137"/>
      <c r="BV912" s="137"/>
      <c r="BW912" s="137"/>
      <c r="BX912" s="137"/>
      <c r="BY912" s="137"/>
      <c r="BZ912" s="123"/>
      <c r="CA912" s="123"/>
      <c r="CB912" s="123"/>
      <c r="CC912" s="123"/>
      <c r="CD912" s="123"/>
      <c r="CE912" s="123"/>
      <c r="CF912" s="123"/>
    </row>
    <row r="913" spans="23:84" ht="12.75">
      <c r="W913" s="2"/>
      <c r="X913" s="3"/>
      <c r="Y913" s="119"/>
      <c r="Z913" s="3"/>
      <c r="BO913" s="115"/>
      <c r="BP913" s="137"/>
      <c r="BQ913" s="137"/>
      <c r="BR913" s="137"/>
      <c r="BS913" s="137"/>
      <c r="BT913" s="137"/>
      <c r="BU913" s="137"/>
      <c r="BV913" s="137"/>
      <c r="BW913" s="137"/>
      <c r="BX913" s="137"/>
      <c r="BY913" s="137"/>
      <c r="BZ913" s="123"/>
      <c r="CA913" s="123"/>
      <c r="CB913" s="123"/>
      <c r="CC913" s="123"/>
      <c r="CD913" s="123"/>
      <c r="CE913" s="123"/>
      <c r="CF913" s="123"/>
    </row>
    <row r="914" spans="23:84" ht="12.75">
      <c r="W914" s="2"/>
      <c r="X914" s="3"/>
      <c r="Y914" s="119"/>
      <c r="Z914" s="3"/>
      <c r="BO914" s="115"/>
      <c r="BP914" s="137"/>
      <c r="BQ914" s="137"/>
      <c r="BR914" s="137"/>
      <c r="BS914" s="137"/>
      <c r="BT914" s="137"/>
      <c r="BU914" s="137"/>
      <c r="BV914" s="137"/>
      <c r="BW914" s="137"/>
      <c r="BX914" s="137"/>
      <c r="BY914" s="137"/>
      <c r="BZ914" s="4"/>
      <c r="CA914" s="123"/>
      <c r="CB914" s="123"/>
      <c r="CC914" s="123"/>
      <c r="CD914" s="123"/>
      <c r="CE914" s="123"/>
      <c r="CF914" s="123"/>
    </row>
    <row r="915" spans="23:84" ht="12.75">
      <c r="W915" s="2"/>
      <c r="X915" s="3"/>
      <c r="Y915" s="119"/>
      <c r="Z915" s="3"/>
      <c r="BO915" s="115"/>
      <c r="BP915" s="137"/>
      <c r="BQ915" s="137"/>
      <c r="BR915" s="137"/>
      <c r="BS915" s="137"/>
      <c r="BT915" s="137"/>
      <c r="BU915" s="137"/>
      <c r="BV915" s="137"/>
      <c r="BW915" s="137"/>
      <c r="BX915" s="137"/>
      <c r="BY915" s="137"/>
      <c r="BZ915" s="4"/>
      <c r="CA915" s="123"/>
      <c r="CB915" s="123"/>
      <c r="CC915" s="123"/>
      <c r="CD915" s="123"/>
      <c r="CE915" s="123"/>
      <c r="CF915" s="123"/>
    </row>
    <row r="916" spans="23:84" ht="12.75">
      <c r="W916" s="2"/>
      <c r="X916" s="3"/>
      <c r="Y916" s="119"/>
      <c r="Z916" s="3"/>
      <c r="BO916" s="115"/>
      <c r="BP916" s="137"/>
      <c r="BQ916" s="137"/>
      <c r="BR916" s="137"/>
      <c r="BS916" s="137"/>
      <c r="BT916" s="137"/>
      <c r="BU916" s="137"/>
      <c r="BV916" s="137"/>
      <c r="BW916" s="137"/>
      <c r="BX916" s="137"/>
      <c r="BY916" s="137"/>
      <c r="BZ916" s="4"/>
      <c r="CA916" s="123"/>
      <c r="CB916" s="123"/>
      <c r="CC916" s="123"/>
      <c r="CD916" s="123"/>
      <c r="CE916" s="123"/>
      <c r="CF916" s="123"/>
    </row>
    <row r="917" spans="23:84" ht="12.75">
      <c r="W917" s="2"/>
      <c r="X917" s="3"/>
      <c r="Y917" s="119"/>
      <c r="Z917" s="3"/>
      <c r="BO917" s="115"/>
      <c r="BP917" s="137"/>
      <c r="BQ917" s="137"/>
      <c r="BR917" s="137"/>
      <c r="BS917" s="137"/>
      <c r="BT917" s="137"/>
      <c r="BU917" s="137"/>
      <c r="BV917" s="137"/>
      <c r="BW917" s="137"/>
      <c r="BX917" s="137"/>
      <c r="BY917" s="137"/>
      <c r="BZ917" s="4"/>
      <c r="CA917" s="123"/>
      <c r="CB917" s="123"/>
      <c r="CC917" s="123"/>
      <c r="CD917" s="123"/>
      <c r="CE917" s="123"/>
      <c r="CF917" s="123"/>
    </row>
    <row r="918" spans="23:84" ht="12.75">
      <c r="W918" s="2"/>
      <c r="X918" s="3"/>
      <c r="Y918" s="119"/>
      <c r="Z918" s="3"/>
      <c r="BO918" s="115"/>
      <c r="BP918" s="137"/>
      <c r="BQ918" s="137"/>
      <c r="BR918" s="137"/>
      <c r="BS918" s="137"/>
      <c r="BT918" s="137"/>
      <c r="BU918" s="137"/>
      <c r="BV918" s="137"/>
      <c r="BW918" s="137"/>
      <c r="BX918" s="137"/>
      <c r="BY918" s="137"/>
      <c r="BZ918" s="4"/>
      <c r="CA918" s="123"/>
      <c r="CB918" s="123"/>
      <c r="CC918" s="123"/>
      <c r="CD918" s="123"/>
      <c r="CE918" s="123"/>
      <c r="CF918" s="123"/>
    </row>
    <row r="919" spans="23:84" ht="12.75">
      <c r="W919" s="2"/>
      <c r="X919" s="3"/>
      <c r="Y919" s="119"/>
      <c r="Z919" s="3"/>
      <c r="BO919" s="115"/>
      <c r="BP919" s="137"/>
      <c r="BQ919" s="137"/>
      <c r="BR919" s="137"/>
      <c r="BS919" s="137"/>
      <c r="BT919" s="137"/>
      <c r="BU919" s="137"/>
      <c r="BV919" s="137"/>
      <c r="BW919" s="137"/>
      <c r="BX919" s="137"/>
      <c r="BY919" s="137"/>
      <c r="BZ919" s="4"/>
      <c r="CA919" s="123"/>
      <c r="CB919" s="123"/>
      <c r="CC919" s="123"/>
      <c r="CD919" s="123"/>
      <c r="CE919" s="123"/>
      <c r="CF919" s="123"/>
    </row>
    <row r="920" spans="23:84" ht="12.75">
      <c r="W920" s="2"/>
      <c r="X920" s="3"/>
      <c r="Y920" s="119"/>
      <c r="Z920" s="3"/>
      <c r="BO920" s="115"/>
      <c r="BP920" s="137"/>
      <c r="BQ920" s="137"/>
      <c r="BR920" s="137"/>
      <c r="BS920" s="137"/>
      <c r="BT920" s="137"/>
      <c r="BU920" s="137"/>
      <c r="BV920" s="137"/>
      <c r="BW920" s="137"/>
      <c r="BX920" s="137"/>
      <c r="BY920" s="137"/>
      <c r="BZ920" s="4"/>
      <c r="CA920" s="123"/>
      <c r="CB920" s="123"/>
      <c r="CC920" s="123"/>
      <c r="CD920" s="123"/>
      <c r="CE920" s="123"/>
      <c r="CF920" s="123"/>
    </row>
    <row r="921" spans="23:84" ht="12.75">
      <c r="W921" s="2"/>
      <c r="X921" s="3"/>
      <c r="Y921" s="119"/>
      <c r="Z921" s="3"/>
      <c r="BO921" s="115"/>
      <c r="BP921" s="137"/>
      <c r="BQ921" s="137"/>
      <c r="BR921" s="137"/>
      <c r="BS921" s="137"/>
      <c r="BT921" s="137"/>
      <c r="BU921" s="137"/>
      <c r="BV921" s="137"/>
      <c r="BW921" s="137"/>
      <c r="BX921" s="137"/>
      <c r="BY921" s="137"/>
      <c r="BZ921" s="4"/>
      <c r="CA921" s="123"/>
      <c r="CB921" s="123"/>
      <c r="CC921" s="123"/>
      <c r="CD921" s="123"/>
      <c r="CE921" s="123"/>
      <c r="CF921" s="123"/>
    </row>
    <row r="922" spans="23:84" ht="12.75">
      <c r="W922" s="2"/>
      <c r="X922" s="3"/>
      <c r="Y922" s="119"/>
      <c r="Z922" s="3"/>
      <c r="BO922" s="115"/>
      <c r="BP922" s="137"/>
      <c r="BQ922" s="137"/>
      <c r="BR922" s="137"/>
      <c r="BS922" s="137"/>
      <c r="BT922" s="137"/>
      <c r="BU922" s="137"/>
      <c r="BV922" s="137"/>
      <c r="BW922" s="137"/>
      <c r="BX922" s="137"/>
      <c r="BY922" s="137"/>
      <c r="BZ922" s="4"/>
      <c r="CA922" s="123"/>
      <c r="CB922" s="123"/>
      <c r="CC922" s="123"/>
      <c r="CD922" s="123"/>
      <c r="CE922" s="123"/>
      <c r="CF922" s="123"/>
    </row>
    <row r="923" spans="23:84" ht="12.75">
      <c r="W923" s="2"/>
      <c r="X923" s="3"/>
      <c r="Y923" s="119"/>
      <c r="Z923" s="3"/>
      <c r="BO923" s="115"/>
      <c r="BP923" s="137"/>
      <c r="BQ923" s="137"/>
      <c r="BR923" s="137"/>
      <c r="BS923" s="137"/>
      <c r="BT923" s="137"/>
      <c r="BU923" s="137"/>
      <c r="BV923" s="137"/>
      <c r="BW923" s="137"/>
      <c r="BX923" s="137"/>
      <c r="BY923" s="137"/>
      <c r="BZ923" s="137"/>
      <c r="CA923" s="123"/>
      <c r="CB923" s="123"/>
      <c r="CC923" s="123"/>
      <c r="CD923" s="123"/>
      <c r="CE923" s="123"/>
      <c r="CF923" s="123"/>
    </row>
    <row r="924" spans="23:84" ht="12.75">
      <c r="W924" s="2"/>
      <c r="X924" s="3"/>
      <c r="Y924" s="119"/>
      <c r="Z924" s="3"/>
      <c r="BO924" s="115"/>
      <c r="BP924" s="137"/>
      <c r="BQ924" s="137"/>
      <c r="BR924" s="137"/>
      <c r="BS924" s="137"/>
      <c r="BT924" s="137"/>
      <c r="BU924" s="137"/>
      <c r="BV924" s="137"/>
      <c r="BW924" s="137"/>
      <c r="BX924" s="137"/>
      <c r="BY924" s="137"/>
      <c r="BZ924" s="137"/>
      <c r="CA924" s="123"/>
      <c r="CB924" s="123"/>
      <c r="CC924" s="123"/>
      <c r="CD924" s="123"/>
      <c r="CE924" s="123"/>
      <c r="CF924" s="123"/>
    </row>
    <row r="925" spans="23:84" ht="12.75">
      <c r="W925" s="2"/>
      <c r="X925" s="3"/>
      <c r="Y925" s="119"/>
      <c r="Z925" s="3"/>
      <c r="BO925" s="115"/>
      <c r="BP925" s="137"/>
      <c r="BQ925" s="137"/>
      <c r="BR925" s="137"/>
      <c r="BS925" s="137"/>
      <c r="BT925" s="137"/>
      <c r="BU925" s="137"/>
      <c r="BV925" s="137"/>
      <c r="BW925" s="137"/>
      <c r="BX925" s="137"/>
      <c r="BY925" s="137"/>
      <c r="BZ925" s="4"/>
      <c r="CA925" s="123"/>
      <c r="CB925" s="123"/>
      <c r="CC925" s="123"/>
      <c r="CD925" s="123"/>
      <c r="CE925" s="123"/>
      <c r="CF925" s="123"/>
    </row>
    <row r="926" spans="23:84" ht="12.75">
      <c r="W926" s="2"/>
      <c r="X926" s="3"/>
      <c r="Y926" s="119"/>
      <c r="Z926" s="3"/>
      <c r="BO926" s="115"/>
      <c r="BP926" s="137"/>
      <c r="BQ926" s="137"/>
      <c r="BR926" s="137"/>
      <c r="BS926" s="137"/>
      <c r="BT926" s="137"/>
      <c r="BU926" s="137"/>
      <c r="BV926" s="137"/>
      <c r="BW926" s="137"/>
      <c r="BX926" s="137"/>
      <c r="BY926" s="137"/>
      <c r="BZ926" s="137"/>
      <c r="CA926" s="123"/>
      <c r="CB926" s="123"/>
      <c r="CC926" s="123"/>
      <c r="CD926" s="123"/>
      <c r="CF926" s="123"/>
    </row>
    <row r="927" spans="23:84" ht="12.75">
      <c r="W927" s="2"/>
      <c r="X927" s="3"/>
      <c r="Y927" s="119"/>
      <c r="Z927" s="3"/>
      <c r="BO927" s="115"/>
      <c r="BP927" s="137"/>
      <c r="BQ927" s="137"/>
      <c r="BR927" s="137"/>
      <c r="BS927" s="137"/>
      <c r="BT927" s="137"/>
      <c r="BU927" s="137"/>
      <c r="BV927" s="137"/>
      <c r="BW927" s="137"/>
      <c r="BX927" s="137"/>
      <c r="BY927" s="137"/>
      <c r="BZ927" s="4"/>
      <c r="CA927" s="123"/>
      <c r="CB927" s="123"/>
      <c r="CC927" s="123"/>
      <c r="CD927" s="123"/>
      <c r="CF927" s="123"/>
    </row>
    <row r="928" spans="23:84" ht="12.75">
      <c r="W928" s="2"/>
      <c r="X928" s="3"/>
      <c r="Y928" s="119"/>
      <c r="Z928" s="3"/>
      <c r="BO928" s="115"/>
      <c r="BP928" s="137"/>
      <c r="BQ928" s="137"/>
      <c r="BR928" s="137"/>
      <c r="BS928" s="137"/>
      <c r="BT928" s="137"/>
      <c r="BU928" s="137"/>
      <c r="BV928" s="137"/>
      <c r="BW928" s="137"/>
      <c r="BX928" s="137"/>
      <c r="BY928" s="137"/>
      <c r="BZ928" s="137"/>
      <c r="CA928" s="123"/>
      <c r="CB928" s="123"/>
      <c r="CC928" s="123"/>
      <c r="CD928" s="123"/>
      <c r="CF928" s="123"/>
    </row>
    <row r="929" spans="23:84" ht="12.75">
      <c r="W929" s="2"/>
      <c r="X929" s="3"/>
      <c r="Y929" s="119"/>
      <c r="Z929" s="3"/>
      <c r="BO929" s="115"/>
      <c r="BP929" s="137"/>
      <c r="BQ929" s="137"/>
      <c r="BR929" s="137"/>
      <c r="BS929" s="137"/>
      <c r="BT929" s="137"/>
      <c r="BU929" s="137"/>
      <c r="BV929" s="137"/>
      <c r="BW929" s="137"/>
      <c r="BX929" s="137"/>
      <c r="BY929" s="137"/>
      <c r="BZ929" s="4"/>
      <c r="CA929" s="123"/>
      <c r="CB929" s="123"/>
      <c r="CC929" s="123"/>
      <c r="CD929" s="123"/>
      <c r="CF929" s="123"/>
    </row>
    <row r="930" spans="23:84" ht="12.75">
      <c r="W930" s="2"/>
      <c r="X930" s="3"/>
      <c r="Y930" s="119"/>
      <c r="Z930" s="3"/>
      <c r="BO930" s="115"/>
      <c r="BP930" s="137"/>
      <c r="BQ930" s="137"/>
      <c r="BR930" s="137"/>
      <c r="BS930" s="137"/>
      <c r="BT930" s="137"/>
      <c r="BU930" s="137"/>
      <c r="BV930" s="137"/>
      <c r="BW930" s="137"/>
      <c r="BX930" s="137"/>
      <c r="BY930" s="137"/>
      <c r="BZ930" s="4"/>
      <c r="CA930" s="123"/>
      <c r="CB930" s="123"/>
      <c r="CC930" s="123"/>
      <c r="CD930" s="123"/>
      <c r="CF930" s="123"/>
    </row>
    <row r="931" spans="23:84" ht="12.75">
      <c r="W931" s="2"/>
      <c r="X931" s="3"/>
      <c r="Y931" s="119"/>
      <c r="Z931" s="3"/>
      <c r="BO931" s="115"/>
      <c r="BP931" s="137"/>
      <c r="BQ931" s="137"/>
      <c r="BR931" s="137"/>
      <c r="BS931" s="137"/>
      <c r="BT931" s="137"/>
      <c r="BU931" s="137"/>
      <c r="BV931" s="137"/>
      <c r="BW931" s="137"/>
      <c r="BX931" s="137"/>
      <c r="BY931" s="137"/>
      <c r="BZ931" s="4"/>
      <c r="CA931" s="123"/>
      <c r="CB931" s="123"/>
      <c r="CC931" s="123"/>
      <c r="CD931" s="123"/>
      <c r="CF931" s="123"/>
    </row>
    <row r="932" spans="23:84" ht="12.75">
      <c r="W932" s="2"/>
      <c r="X932" s="3"/>
      <c r="Y932" s="119"/>
      <c r="Z932" s="3"/>
      <c r="BO932" s="115"/>
      <c r="BP932" s="137"/>
      <c r="BQ932" s="137"/>
      <c r="BR932" s="137"/>
      <c r="BS932" s="137"/>
      <c r="BT932" s="137"/>
      <c r="BU932" s="137"/>
      <c r="BV932" s="137"/>
      <c r="BW932" s="137"/>
      <c r="BX932" s="137"/>
      <c r="BY932" s="137"/>
      <c r="BZ932" s="137"/>
      <c r="CA932" s="123"/>
      <c r="CB932" s="123"/>
      <c r="CC932" s="123"/>
      <c r="CD932" s="123"/>
      <c r="CF932" s="123"/>
    </row>
    <row r="933" spans="23:84" ht="12.75">
      <c r="W933" s="2"/>
      <c r="X933" s="3"/>
      <c r="Y933" s="119"/>
      <c r="Z933" s="3"/>
      <c r="BO933" s="115"/>
      <c r="BP933" s="137"/>
      <c r="BQ933" s="137"/>
      <c r="BR933" s="137"/>
      <c r="BS933" s="137"/>
      <c r="BT933" s="137"/>
      <c r="BU933" s="137"/>
      <c r="BV933" s="137"/>
      <c r="BW933" s="137"/>
      <c r="BX933" s="137"/>
      <c r="BY933" s="137"/>
      <c r="BZ933" s="137"/>
      <c r="CA933" s="123"/>
      <c r="CB933" s="123"/>
      <c r="CC933" s="123"/>
      <c r="CD933" s="123"/>
      <c r="CF933" s="123"/>
    </row>
    <row r="934" spans="23:84" ht="12.75">
      <c r="W934" s="2"/>
      <c r="X934" s="3"/>
      <c r="Y934" s="119"/>
      <c r="Z934" s="3"/>
      <c r="BO934" s="115"/>
      <c r="BP934" s="137"/>
      <c r="BQ934" s="137"/>
      <c r="BR934" s="137"/>
      <c r="BS934" s="137"/>
      <c r="BT934" s="137"/>
      <c r="BU934" s="137"/>
      <c r="BV934" s="137"/>
      <c r="BW934" s="137"/>
      <c r="BX934" s="137"/>
      <c r="BY934" s="137"/>
      <c r="BZ934" s="4"/>
      <c r="CA934" s="123"/>
      <c r="CB934" s="123"/>
      <c r="CC934" s="123"/>
      <c r="CD934" s="123"/>
      <c r="CF934" s="123"/>
    </row>
    <row r="935" spans="23:84" ht="12.75">
      <c r="W935" s="2"/>
      <c r="X935" s="3"/>
      <c r="Y935" s="119"/>
      <c r="Z935" s="3"/>
      <c r="BO935" s="115"/>
      <c r="BP935" s="137"/>
      <c r="BQ935" s="137"/>
      <c r="BR935" s="137"/>
      <c r="BS935" s="137"/>
      <c r="BT935" s="137"/>
      <c r="BU935" s="137"/>
      <c r="BV935" s="137"/>
      <c r="BW935" s="137"/>
      <c r="BX935" s="137"/>
      <c r="BY935" s="137"/>
      <c r="BZ935" s="4"/>
      <c r="CA935" s="123"/>
      <c r="CB935" s="123"/>
      <c r="CC935" s="123"/>
      <c r="CD935" s="123"/>
      <c r="CF935" s="123"/>
    </row>
    <row r="936" spans="23:84" ht="12.75">
      <c r="W936" s="2"/>
      <c r="X936" s="3"/>
      <c r="Y936" s="119"/>
      <c r="Z936" s="3"/>
      <c r="BO936" s="115"/>
      <c r="BP936" s="137"/>
      <c r="BQ936" s="137"/>
      <c r="BR936" s="137"/>
      <c r="BS936" s="137"/>
      <c r="BT936" s="137"/>
      <c r="BU936" s="137"/>
      <c r="BV936" s="137"/>
      <c r="BW936" s="137"/>
      <c r="BX936" s="137"/>
      <c r="BY936" s="137"/>
      <c r="BZ936" s="4"/>
      <c r="CA936" s="123"/>
      <c r="CB936" s="123"/>
      <c r="CC936" s="123"/>
      <c r="CD936" s="123"/>
      <c r="CF936" s="123"/>
    </row>
    <row r="937" spans="23:84" ht="12.75">
      <c r="W937" s="2"/>
      <c r="X937" s="3"/>
      <c r="Y937" s="119"/>
      <c r="Z937" s="3"/>
      <c r="BO937" s="115"/>
      <c r="BP937" s="137"/>
      <c r="BQ937" s="137"/>
      <c r="BR937" s="137"/>
      <c r="BS937" s="137"/>
      <c r="BT937" s="137"/>
      <c r="BU937" s="137"/>
      <c r="BV937" s="137"/>
      <c r="BW937" s="137"/>
      <c r="BX937" s="137"/>
      <c r="BY937" s="137"/>
      <c r="BZ937" s="137"/>
      <c r="CA937" s="123"/>
      <c r="CB937" s="123"/>
      <c r="CC937" s="123"/>
      <c r="CD937" s="123"/>
      <c r="CF937" s="123"/>
    </row>
    <row r="938" spans="23:84" ht="12.75">
      <c r="W938" s="2"/>
      <c r="X938" s="3"/>
      <c r="Y938" s="119"/>
      <c r="Z938" s="3"/>
      <c r="BO938" s="115"/>
      <c r="BP938" s="137"/>
      <c r="BQ938" s="137"/>
      <c r="BR938" s="137"/>
      <c r="BS938" s="137"/>
      <c r="BT938" s="137"/>
      <c r="BU938" s="137"/>
      <c r="BV938" s="137"/>
      <c r="BW938" s="137"/>
      <c r="BX938" s="137"/>
      <c r="BY938" s="137"/>
      <c r="BZ938" s="4"/>
      <c r="CA938" s="123"/>
      <c r="CB938" s="123"/>
      <c r="CC938" s="123"/>
      <c r="CD938" s="123"/>
      <c r="CF938" s="123"/>
    </row>
    <row r="939" spans="23:84" ht="12.75">
      <c r="W939" s="2"/>
      <c r="X939" s="3"/>
      <c r="Y939" s="119"/>
      <c r="Z939" s="3"/>
      <c r="BO939" s="115"/>
      <c r="BP939" s="137"/>
      <c r="BQ939" s="137"/>
      <c r="BR939" s="137"/>
      <c r="BS939" s="137"/>
      <c r="BT939" s="137"/>
      <c r="BU939" s="137"/>
      <c r="BV939" s="137"/>
      <c r="BW939" s="137"/>
      <c r="BX939" s="137"/>
      <c r="BY939" s="137"/>
      <c r="BZ939" s="4"/>
      <c r="CA939" s="123"/>
      <c r="CB939" s="123"/>
      <c r="CC939" s="123"/>
      <c r="CD939" s="123"/>
      <c r="CF939" s="123"/>
    </row>
    <row r="940" spans="23:84" ht="12.75">
      <c r="W940" s="2"/>
      <c r="X940" s="3"/>
      <c r="Y940" s="119"/>
      <c r="Z940" s="3"/>
      <c r="BO940" s="115"/>
      <c r="BP940" s="137"/>
      <c r="BQ940" s="137"/>
      <c r="BR940" s="137"/>
      <c r="BS940" s="137"/>
      <c r="BT940" s="137"/>
      <c r="BU940" s="137"/>
      <c r="BV940" s="137"/>
      <c r="BW940" s="137"/>
      <c r="BX940" s="137"/>
      <c r="BY940" s="137"/>
      <c r="BZ940" s="137"/>
      <c r="CA940" s="123"/>
      <c r="CB940" s="123"/>
      <c r="CC940" s="123"/>
      <c r="CD940" s="123"/>
      <c r="CF940" s="123"/>
    </row>
    <row r="941" spans="23:84" ht="12.75">
      <c r="W941" s="2"/>
      <c r="X941" s="3"/>
      <c r="Y941" s="119"/>
      <c r="Z941" s="3"/>
      <c r="BO941" s="115"/>
      <c r="BP941" s="137"/>
      <c r="BQ941" s="137"/>
      <c r="BR941" s="137"/>
      <c r="BS941" s="137"/>
      <c r="BT941" s="137"/>
      <c r="BU941" s="137"/>
      <c r="BV941" s="137"/>
      <c r="BW941" s="137"/>
      <c r="BX941" s="137"/>
      <c r="BY941" s="137"/>
      <c r="BZ941" s="4"/>
      <c r="CA941" s="123"/>
      <c r="CB941" s="123"/>
      <c r="CC941" s="123"/>
      <c r="CD941" s="123"/>
      <c r="CF941" s="123"/>
    </row>
    <row r="942" spans="23:84" ht="12.75">
      <c r="W942" s="2"/>
      <c r="X942" s="3"/>
      <c r="Y942" s="119"/>
      <c r="Z942" s="3"/>
      <c r="BO942" s="115"/>
      <c r="BP942" s="137"/>
      <c r="BQ942" s="137"/>
      <c r="BR942" s="137"/>
      <c r="BS942" s="137"/>
      <c r="BT942" s="137"/>
      <c r="BU942" s="137"/>
      <c r="BV942" s="137"/>
      <c r="BW942" s="137"/>
      <c r="BX942" s="137"/>
      <c r="BY942" s="137"/>
      <c r="BZ942" s="4"/>
      <c r="CA942" s="123"/>
      <c r="CB942" s="123"/>
      <c r="CC942" s="123"/>
      <c r="CD942" s="123"/>
      <c r="CF942" s="123"/>
    </row>
    <row r="943" spans="23:84" ht="12.75">
      <c r="W943" s="2"/>
      <c r="X943" s="3"/>
      <c r="Y943" s="119"/>
      <c r="Z943" s="3"/>
      <c r="BO943" s="115"/>
      <c r="BP943" s="137"/>
      <c r="BQ943" s="137"/>
      <c r="BR943" s="137"/>
      <c r="BS943" s="137"/>
      <c r="BT943" s="137"/>
      <c r="BU943" s="137"/>
      <c r="BV943" s="137"/>
      <c r="BW943" s="137"/>
      <c r="BX943" s="137"/>
      <c r="BY943" s="137"/>
      <c r="BZ943" s="137"/>
      <c r="CA943" s="123"/>
      <c r="CB943" s="123"/>
      <c r="CC943" s="123"/>
      <c r="CD943" s="123"/>
      <c r="CF943" s="123"/>
    </row>
    <row r="944" spans="23:84" ht="12.75">
      <c r="W944" s="2"/>
      <c r="X944" s="3"/>
      <c r="Y944" s="119"/>
      <c r="Z944" s="3"/>
      <c r="BO944" s="115"/>
      <c r="BP944" s="137"/>
      <c r="BQ944" s="137"/>
      <c r="BR944" s="137"/>
      <c r="BS944" s="137"/>
      <c r="BT944" s="137"/>
      <c r="BU944" s="137"/>
      <c r="BV944" s="137"/>
      <c r="BW944" s="137"/>
      <c r="BX944" s="137"/>
      <c r="BY944" s="137"/>
      <c r="BZ944" s="137"/>
      <c r="CA944" s="123"/>
      <c r="CB944" s="123"/>
      <c r="CC944" s="123"/>
      <c r="CD944" s="123"/>
      <c r="CF944" s="123"/>
    </row>
    <row r="945" spans="23:84" ht="12.75">
      <c r="W945" s="2"/>
      <c r="X945" s="3"/>
      <c r="Y945" s="119"/>
      <c r="Z945" s="3"/>
      <c r="BO945" s="115"/>
      <c r="BP945" s="137"/>
      <c r="BQ945" s="137"/>
      <c r="BR945" s="137"/>
      <c r="BS945" s="137"/>
      <c r="BT945" s="137"/>
      <c r="BU945" s="137"/>
      <c r="BV945" s="137"/>
      <c r="BW945" s="137"/>
      <c r="BX945" s="137"/>
      <c r="BY945" s="137"/>
      <c r="BZ945" s="137"/>
      <c r="CA945" s="123"/>
      <c r="CB945" s="123"/>
      <c r="CC945" s="123"/>
      <c r="CD945" s="123"/>
      <c r="CF945" s="123"/>
    </row>
    <row r="946" spans="23:84" ht="12.75">
      <c r="W946" s="2"/>
      <c r="X946" s="3"/>
      <c r="Y946" s="119"/>
      <c r="Z946" s="3"/>
      <c r="BO946" s="115"/>
      <c r="BP946" s="137"/>
      <c r="BQ946" s="137"/>
      <c r="BR946" s="137"/>
      <c r="BS946" s="137"/>
      <c r="BT946" s="137"/>
      <c r="BU946" s="137"/>
      <c r="BV946" s="137"/>
      <c r="BW946" s="137"/>
      <c r="BX946" s="137"/>
      <c r="BY946" s="137"/>
      <c r="BZ946" s="4"/>
      <c r="CA946" s="123"/>
      <c r="CB946" s="123"/>
      <c r="CC946" s="123"/>
      <c r="CD946" s="123"/>
      <c r="CF946" s="123"/>
    </row>
    <row r="947" spans="23:84" ht="12.75">
      <c r="W947" s="2"/>
      <c r="X947" s="3"/>
      <c r="Y947" s="119"/>
      <c r="Z947" s="3"/>
      <c r="BO947" s="115"/>
      <c r="BP947" s="137"/>
      <c r="BQ947" s="137"/>
      <c r="BR947" s="137"/>
      <c r="BS947" s="137"/>
      <c r="BT947" s="137"/>
      <c r="BU947" s="137"/>
      <c r="BV947" s="137"/>
      <c r="BW947" s="137"/>
      <c r="BX947" s="137"/>
      <c r="BY947" s="137"/>
      <c r="BZ947" s="4"/>
      <c r="CA947" s="123"/>
      <c r="CB947" s="123"/>
      <c r="CC947" s="123"/>
      <c r="CD947" s="123"/>
      <c r="CF947" s="123"/>
    </row>
    <row r="948" spans="23:84" ht="12.75">
      <c r="W948" s="2"/>
      <c r="X948" s="3"/>
      <c r="Y948" s="119"/>
      <c r="Z948" s="3"/>
      <c r="BO948" s="115"/>
      <c r="BP948" s="137"/>
      <c r="BQ948" s="137"/>
      <c r="BR948" s="137"/>
      <c r="BS948" s="137"/>
      <c r="BT948" s="137"/>
      <c r="BU948" s="137"/>
      <c r="BV948" s="137"/>
      <c r="BW948" s="137"/>
      <c r="BX948" s="137"/>
      <c r="BY948" s="137"/>
      <c r="BZ948" s="4"/>
      <c r="CA948" s="123"/>
      <c r="CB948" s="123"/>
      <c r="CC948" s="123"/>
      <c r="CD948" s="123"/>
      <c r="CF948" s="123"/>
    </row>
    <row r="949" spans="23:84" ht="12.75">
      <c r="W949" s="2"/>
      <c r="X949" s="3"/>
      <c r="Y949" s="119"/>
      <c r="Z949" s="3"/>
      <c r="BO949" s="115"/>
      <c r="BP949" s="137"/>
      <c r="BQ949" s="137"/>
      <c r="BR949" s="137"/>
      <c r="BS949" s="137"/>
      <c r="BT949" s="137"/>
      <c r="BU949" s="137"/>
      <c r="BV949" s="137"/>
      <c r="BW949" s="137"/>
      <c r="BX949" s="137"/>
      <c r="BY949" s="137"/>
      <c r="BZ949" s="4"/>
      <c r="CA949" s="123"/>
      <c r="CB949" s="123"/>
      <c r="CC949" s="123"/>
      <c r="CD949" s="123"/>
      <c r="CF949" s="123"/>
    </row>
    <row r="950" spans="23:84" ht="12.75">
      <c r="W950" s="2"/>
      <c r="X950" s="3"/>
      <c r="Y950" s="119"/>
      <c r="Z950" s="3"/>
      <c r="BO950" s="115"/>
      <c r="BP950" s="137"/>
      <c r="BQ950" s="137"/>
      <c r="BR950" s="137"/>
      <c r="BS950" s="137"/>
      <c r="BT950" s="137"/>
      <c r="BU950" s="137"/>
      <c r="BV950" s="137"/>
      <c r="BW950" s="137"/>
      <c r="BX950" s="137"/>
      <c r="BY950" s="137"/>
      <c r="BZ950" s="4"/>
      <c r="CA950" s="123"/>
      <c r="CB950" s="123"/>
      <c r="CC950" s="123"/>
      <c r="CD950" s="123"/>
      <c r="CF950" s="123"/>
    </row>
    <row r="951" spans="23:84" ht="12.75">
      <c r="W951" s="2"/>
      <c r="X951" s="3"/>
      <c r="Y951" s="119"/>
      <c r="Z951" s="3"/>
      <c r="BO951" s="115"/>
      <c r="BP951" s="137"/>
      <c r="BQ951" s="137"/>
      <c r="BR951" s="137"/>
      <c r="BS951" s="137"/>
      <c r="BT951" s="137"/>
      <c r="BU951" s="137"/>
      <c r="BV951" s="137"/>
      <c r="BW951" s="137"/>
      <c r="BX951" s="137"/>
      <c r="BY951" s="137"/>
      <c r="BZ951" s="4"/>
      <c r="CA951" s="123"/>
      <c r="CB951" s="123"/>
      <c r="CC951" s="123"/>
      <c r="CD951" s="123"/>
      <c r="CF951" s="123"/>
    </row>
    <row r="952" spans="23:84" ht="12.75">
      <c r="W952" s="2"/>
      <c r="X952" s="3"/>
      <c r="Y952" s="119"/>
      <c r="Z952" s="3"/>
      <c r="BO952" s="115"/>
      <c r="BP952" s="137"/>
      <c r="BQ952" s="137"/>
      <c r="BR952" s="137"/>
      <c r="BS952" s="137"/>
      <c r="BT952" s="137"/>
      <c r="BU952" s="137"/>
      <c r="BV952" s="137"/>
      <c r="BW952" s="137"/>
      <c r="BX952" s="137"/>
      <c r="BY952" s="137"/>
      <c r="BZ952" s="4"/>
      <c r="CA952" s="123"/>
      <c r="CB952" s="123"/>
      <c r="CC952" s="123"/>
      <c r="CD952" s="123"/>
      <c r="CF952" s="123"/>
    </row>
    <row r="953" spans="23:84" ht="12.75">
      <c r="W953" s="2"/>
      <c r="X953" s="3"/>
      <c r="Y953" s="119"/>
      <c r="Z953" s="3"/>
      <c r="BO953" s="115"/>
      <c r="BP953" s="137"/>
      <c r="BQ953" s="137"/>
      <c r="BR953" s="137"/>
      <c r="BS953" s="137"/>
      <c r="BT953" s="137"/>
      <c r="BU953" s="137"/>
      <c r="BV953" s="137"/>
      <c r="BW953" s="137"/>
      <c r="BX953" s="137"/>
      <c r="BY953" s="137"/>
      <c r="BZ953" s="137"/>
      <c r="CA953" s="123"/>
      <c r="CB953" s="123"/>
      <c r="CC953" s="123"/>
      <c r="CD953" s="123"/>
      <c r="CF953" s="123"/>
    </row>
    <row r="954" spans="23:84" ht="12.75">
      <c r="W954" s="2"/>
      <c r="X954" s="3"/>
      <c r="Y954" s="119"/>
      <c r="Z954" s="3"/>
      <c r="BO954" s="115"/>
      <c r="BP954" s="137"/>
      <c r="BQ954" s="137"/>
      <c r="BR954" s="137"/>
      <c r="BS954" s="137"/>
      <c r="BT954" s="137"/>
      <c r="BU954" s="137"/>
      <c r="BV954" s="137"/>
      <c r="BW954" s="137"/>
      <c r="BX954" s="137"/>
      <c r="BY954" s="137"/>
      <c r="BZ954" s="137"/>
      <c r="CA954" s="123"/>
      <c r="CB954" s="123"/>
      <c r="CC954" s="123"/>
      <c r="CD954" s="123"/>
      <c r="CF954" s="123"/>
    </row>
    <row r="955" spans="23:84" ht="12.75">
      <c r="W955" s="2"/>
      <c r="X955" s="3"/>
      <c r="Y955" s="119"/>
      <c r="Z955" s="3"/>
      <c r="BO955" s="115"/>
      <c r="BP955" s="137"/>
      <c r="BQ955" s="137"/>
      <c r="BR955" s="137"/>
      <c r="BS955" s="137"/>
      <c r="BT955" s="137"/>
      <c r="BU955" s="137"/>
      <c r="BV955" s="137"/>
      <c r="BW955" s="137"/>
      <c r="BX955" s="137"/>
      <c r="BY955" s="137"/>
      <c r="BZ955" s="137"/>
      <c r="CA955" s="123"/>
      <c r="CB955" s="123"/>
      <c r="CC955" s="123"/>
      <c r="CD955" s="123"/>
      <c r="CF955" s="123"/>
    </row>
    <row r="956" spans="23:84" ht="12.75">
      <c r="W956" s="2"/>
      <c r="X956" s="3"/>
      <c r="Y956" s="119"/>
      <c r="Z956" s="3"/>
      <c r="BO956" s="115"/>
      <c r="BP956" s="137"/>
      <c r="BQ956" s="137"/>
      <c r="BR956" s="137"/>
      <c r="BS956" s="137"/>
      <c r="BT956" s="137"/>
      <c r="BU956" s="137"/>
      <c r="BV956" s="137"/>
      <c r="BW956" s="137"/>
      <c r="BX956" s="137"/>
      <c r="BY956" s="137"/>
      <c r="BZ956" s="4"/>
      <c r="CA956" s="123"/>
      <c r="CB956" s="123"/>
      <c r="CC956" s="123"/>
      <c r="CD956" s="123"/>
      <c r="CF956" s="123"/>
    </row>
    <row r="957" spans="23:84" ht="12.75">
      <c r="W957" s="2"/>
      <c r="X957" s="3"/>
      <c r="Y957" s="119"/>
      <c r="Z957" s="3"/>
      <c r="BO957" s="115"/>
      <c r="BP957" s="137"/>
      <c r="BQ957" s="137"/>
      <c r="BR957" s="137"/>
      <c r="BS957" s="137"/>
      <c r="BT957" s="137"/>
      <c r="BU957" s="137"/>
      <c r="BV957" s="137"/>
      <c r="BW957" s="137"/>
      <c r="BX957" s="137"/>
      <c r="BY957" s="137"/>
      <c r="BZ957" s="4"/>
      <c r="CA957" s="123"/>
      <c r="CB957" s="123"/>
      <c r="CC957" s="123"/>
      <c r="CD957" s="123"/>
      <c r="CF957" s="123"/>
    </row>
    <row r="958" spans="23:84" ht="12.75">
      <c r="W958" s="2"/>
      <c r="X958" s="3"/>
      <c r="Y958" s="119"/>
      <c r="Z958" s="3"/>
      <c r="BO958" s="115"/>
      <c r="BP958" s="137"/>
      <c r="BQ958" s="137"/>
      <c r="BR958" s="137"/>
      <c r="BS958" s="137"/>
      <c r="BT958" s="137"/>
      <c r="BU958" s="137"/>
      <c r="BV958" s="137"/>
      <c r="BW958" s="137"/>
      <c r="BX958" s="137"/>
      <c r="BY958" s="137"/>
      <c r="BZ958" s="4"/>
      <c r="CA958" s="123"/>
      <c r="CB958" s="123"/>
      <c r="CC958" s="123"/>
      <c r="CD958" s="123"/>
      <c r="CF958" s="123"/>
    </row>
    <row r="959" spans="23:84" ht="12.75">
      <c r="W959" s="2"/>
      <c r="X959" s="3"/>
      <c r="Y959" s="119"/>
      <c r="Z959" s="3"/>
      <c r="BO959" s="115"/>
      <c r="BP959" s="137"/>
      <c r="BQ959" s="137"/>
      <c r="BR959" s="137"/>
      <c r="BS959" s="137"/>
      <c r="BT959" s="137"/>
      <c r="BU959" s="137"/>
      <c r="BV959" s="137"/>
      <c r="BW959" s="137"/>
      <c r="BX959" s="137"/>
      <c r="BY959" s="137"/>
      <c r="BZ959" s="4"/>
      <c r="CA959" s="123"/>
      <c r="CB959" s="123"/>
      <c r="CC959" s="123"/>
      <c r="CD959" s="123"/>
      <c r="CF959" s="123"/>
    </row>
    <row r="960" spans="23:84" ht="12.75">
      <c r="W960" s="2"/>
      <c r="X960" s="3"/>
      <c r="Y960" s="119"/>
      <c r="Z960" s="3"/>
      <c r="BO960" s="115"/>
      <c r="BP960" s="137"/>
      <c r="BQ960" s="137"/>
      <c r="BR960" s="137"/>
      <c r="BS960" s="137"/>
      <c r="BT960" s="137"/>
      <c r="BU960" s="137"/>
      <c r="BV960" s="137"/>
      <c r="BW960" s="137"/>
      <c r="BX960" s="137"/>
      <c r="BY960" s="137"/>
      <c r="BZ960" s="4"/>
      <c r="CA960" s="123"/>
      <c r="CB960" s="123"/>
      <c r="CC960" s="123"/>
      <c r="CD960" s="123"/>
      <c r="CF960" s="123"/>
    </row>
    <row r="961" spans="23:84" ht="12.75">
      <c r="W961" s="2"/>
      <c r="X961" s="3"/>
      <c r="Y961" s="119"/>
      <c r="Z961" s="3"/>
      <c r="BO961" s="115"/>
      <c r="BP961" s="137"/>
      <c r="BQ961" s="137"/>
      <c r="BR961" s="137"/>
      <c r="BS961" s="137"/>
      <c r="BT961" s="137"/>
      <c r="BU961" s="137"/>
      <c r="BV961" s="137"/>
      <c r="BW961" s="137"/>
      <c r="BX961" s="137"/>
      <c r="BY961" s="137"/>
      <c r="BZ961" s="4"/>
      <c r="CA961" s="123"/>
      <c r="CB961" s="123"/>
      <c r="CC961" s="123"/>
      <c r="CD961" s="123"/>
      <c r="CF961" s="123"/>
    </row>
    <row r="962" spans="23:84" ht="12.75">
      <c r="W962" s="2"/>
      <c r="X962" s="3"/>
      <c r="Y962" s="119"/>
      <c r="Z962" s="3"/>
      <c r="BO962" s="115"/>
      <c r="BP962" s="137"/>
      <c r="BQ962" s="137"/>
      <c r="BR962" s="137"/>
      <c r="BS962" s="137"/>
      <c r="BT962" s="137"/>
      <c r="BU962" s="137"/>
      <c r="BV962" s="137"/>
      <c r="BW962" s="137"/>
      <c r="BX962" s="137"/>
      <c r="BY962" s="137"/>
      <c r="BZ962" s="4"/>
      <c r="CA962" s="123"/>
      <c r="CB962" s="123"/>
      <c r="CC962" s="123"/>
      <c r="CD962" s="123"/>
      <c r="CF962" s="123"/>
    </row>
    <row r="963" spans="23:84" ht="12.75">
      <c r="W963" s="2"/>
      <c r="X963" s="3"/>
      <c r="Y963" s="119"/>
      <c r="Z963" s="3"/>
      <c r="BO963" s="115"/>
      <c r="BP963" s="137"/>
      <c r="BQ963" s="137"/>
      <c r="BR963" s="137"/>
      <c r="BS963" s="137"/>
      <c r="BT963" s="137"/>
      <c r="BU963" s="137"/>
      <c r="BV963" s="137"/>
      <c r="BW963" s="137"/>
      <c r="BX963" s="137"/>
      <c r="BY963" s="137"/>
      <c r="BZ963" s="4"/>
      <c r="CA963" s="123"/>
      <c r="CB963" s="123"/>
      <c r="CC963" s="123"/>
      <c r="CD963" s="123"/>
      <c r="CF963" s="123"/>
    </row>
    <row r="964" spans="23:84" ht="12.75">
      <c r="W964" s="2"/>
      <c r="X964" s="3"/>
      <c r="Y964" s="119"/>
      <c r="Z964" s="3"/>
      <c r="BO964" s="115"/>
      <c r="BP964" s="137"/>
      <c r="BQ964" s="137"/>
      <c r="BR964" s="137"/>
      <c r="BS964" s="137"/>
      <c r="BT964" s="137"/>
      <c r="BU964" s="137"/>
      <c r="BV964" s="137"/>
      <c r="BW964" s="137"/>
      <c r="BX964" s="137"/>
      <c r="BY964" s="137"/>
      <c r="BZ964" s="4"/>
      <c r="CA964" s="123"/>
      <c r="CB964" s="123"/>
      <c r="CC964" s="123"/>
      <c r="CD964" s="123"/>
      <c r="CF964" s="123"/>
    </row>
    <row r="965" spans="23:84" ht="12.75">
      <c r="W965" s="2"/>
      <c r="X965" s="3"/>
      <c r="Y965" s="119"/>
      <c r="Z965" s="3"/>
      <c r="BO965" s="115"/>
      <c r="BP965" s="137"/>
      <c r="BQ965" s="137"/>
      <c r="BR965" s="137"/>
      <c r="BS965" s="137"/>
      <c r="BT965" s="137"/>
      <c r="BU965" s="137"/>
      <c r="BV965" s="137"/>
      <c r="BW965" s="137"/>
      <c r="BX965" s="137"/>
      <c r="BY965" s="137"/>
      <c r="BZ965" s="4"/>
      <c r="CA965" s="123"/>
      <c r="CB965" s="123"/>
      <c r="CC965" s="123"/>
      <c r="CD965" s="123"/>
      <c r="CF965" s="123"/>
    </row>
    <row r="966" spans="23:84" ht="12.75">
      <c r="W966" s="2"/>
      <c r="X966" s="3"/>
      <c r="Y966" s="119"/>
      <c r="Z966" s="3"/>
      <c r="BO966" s="115"/>
      <c r="BP966" s="137"/>
      <c r="BQ966" s="137"/>
      <c r="BR966" s="137"/>
      <c r="BS966" s="137"/>
      <c r="BT966" s="137"/>
      <c r="BU966" s="137"/>
      <c r="BV966" s="137"/>
      <c r="BW966" s="137"/>
      <c r="BX966" s="137"/>
      <c r="BY966" s="137"/>
      <c r="BZ966" s="4"/>
      <c r="CA966" s="123"/>
      <c r="CB966" s="123"/>
      <c r="CC966" s="123"/>
      <c r="CD966" s="123"/>
      <c r="CF966" s="123"/>
    </row>
    <row r="967" spans="23:84" ht="12.75">
      <c r="W967" s="2"/>
      <c r="X967" s="3"/>
      <c r="Y967" s="119"/>
      <c r="Z967" s="3"/>
      <c r="BO967" s="115"/>
      <c r="BP967" s="137"/>
      <c r="BQ967" s="137"/>
      <c r="BR967" s="137"/>
      <c r="BS967" s="137"/>
      <c r="BT967" s="137"/>
      <c r="BU967" s="137"/>
      <c r="BV967" s="137"/>
      <c r="BW967" s="137"/>
      <c r="BX967" s="137"/>
      <c r="BY967" s="137"/>
      <c r="BZ967" s="4"/>
      <c r="CA967" s="123"/>
      <c r="CB967" s="123"/>
      <c r="CC967" s="123"/>
      <c r="CD967" s="123"/>
      <c r="CF967" s="123"/>
    </row>
    <row r="968" spans="23:84" ht="12.75">
      <c r="W968" s="2"/>
      <c r="X968" s="3"/>
      <c r="Y968" s="119"/>
      <c r="Z968" s="3"/>
      <c r="BO968" s="115"/>
      <c r="BP968" s="137"/>
      <c r="BQ968" s="137"/>
      <c r="BR968" s="137"/>
      <c r="BS968" s="137"/>
      <c r="BT968" s="137"/>
      <c r="BU968" s="137"/>
      <c r="BV968" s="137"/>
      <c r="BW968" s="137"/>
      <c r="BX968" s="137"/>
      <c r="BY968" s="137"/>
      <c r="BZ968" s="4"/>
      <c r="CA968" s="123"/>
      <c r="CB968" s="123"/>
      <c r="CC968" s="123"/>
      <c r="CD968" s="123"/>
      <c r="CF968" s="123"/>
    </row>
    <row r="969" spans="23:84" ht="12.75">
      <c r="W969" s="2"/>
      <c r="X969" s="3"/>
      <c r="Y969" s="119"/>
      <c r="Z969" s="3"/>
      <c r="BO969" s="115"/>
      <c r="BP969" s="137"/>
      <c r="BQ969" s="137"/>
      <c r="BR969" s="137"/>
      <c r="BS969" s="137"/>
      <c r="BT969" s="137"/>
      <c r="BU969" s="137"/>
      <c r="BV969" s="137"/>
      <c r="BW969" s="137"/>
      <c r="BX969" s="137"/>
      <c r="BY969" s="137"/>
      <c r="BZ969" s="4"/>
      <c r="CA969" s="123"/>
      <c r="CB969" s="123"/>
      <c r="CC969" s="123"/>
      <c r="CD969" s="123"/>
      <c r="CF969" s="123"/>
    </row>
    <row r="970" spans="23:84" ht="12.75">
      <c r="W970" s="2"/>
      <c r="X970" s="3"/>
      <c r="Y970" s="119"/>
      <c r="Z970" s="3"/>
      <c r="BO970" s="115"/>
      <c r="BP970" s="137"/>
      <c r="BQ970" s="137"/>
      <c r="BR970" s="137"/>
      <c r="BS970" s="137"/>
      <c r="BT970" s="137"/>
      <c r="BU970" s="137"/>
      <c r="BV970" s="137"/>
      <c r="BW970" s="137"/>
      <c r="BX970" s="137"/>
      <c r="BY970" s="137"/>
      <c r="BZ970" s="137"/>
      <c r="CA970" s="123"/>
      <c r="CB970" s="123"/>
      <c r="CC970" s="123"/>
      <c r="CD970" s="123"/>
      <c r="CF970" s="123"/>
    </row>
    <row r="971" spans="23:84" ht="12.75">
      <c r="W971" s="2"/>
      <c r="X971" s="3"/>
      <c r="Y971" s="119"/>
      <c r="Z971" s="3"/>
      <c r="BO971" s="115"/>
      <c r="BP971" s="137"/>
      <c r="BQ971" s="137"/>
      <c r="BR971" s="137"/>
      <c r="BS971" s="137"/>
      <c r="BT971" s="137"/>
      <c r="BU971" s="137"/>
      <c r="BV971" s="137"/>
      <c r="BW971" s="137"/>
      <c r="BX971" s="137"/>
      <c r="BY971" s="137"/>
      <c r="BZ971" s="137"/>
      <c r="CA971" s="123"/>
      <c r="CB971" s="123"/>
      <c r="CC971" s="123"/>
      <c r="CD971" s="123"/>
      <c r="CF971" s="123"/>
    </row>
    <row r="972" spans="23:84" ht="12.75">
      <c r="W972" s="2"/>
      <c r="X972" s="3"/>
      <c r="Y972" s="119"/>
      <c r="Z972" s="3"/>
      <c r="BO972" s="115"/>
      <c r="BP972" s="137"/>
      <c r="BQ972" s="137"/>
      <c r="BR972" s="137"/>
      <c r="BS972" s="137"/>
      <c r="BT972" s="137"/>
      <c r="BU972" s="137"/>
      <c r="BV972" s="137"/>
      <c r="BW972" s="137"/>
      <c r="BX972" s="137"/>
      <c r="BY972" s="137"/>
      <c r="BZ972" s="4"/>
      <c r="CA972" s="123"/>
      <c r="CB972" s="123"/>
      <c r="CC972" s="123"/>
      <c r="CD972" s="123"/>
      <c r="CF972" s="123"/>
    </row>
    <row r="973" spans="23:84" ht="12.75">
      <c r="W973" s="2"/>
      <c r="X973" s="3"/>
      <c r="Y973" s="119"/>
      <c r="Z973" s="3"/>
      <c r="BO973" s="115"/>
      <c r="BP973" s="137"/>
      <c r="BQ973" s="137"/>
      <c r="BR973" s="137"/>
      <c r="BS973" s="137"/>
      <c r="BT973" s="137"/>
      <c r="BU973" s="137"/>
      <c r="BV973" s="137"/>
      <c r="BW973" s="137"/>
      <c r="BX973" s="137"/>
      <c r="BY973" s="137"/>
      <c r="BZ973" s="4"/>
      <c r="CA973" s="123"/>
      <c r="CB973" s="123"/>
      <c r="CC973" s="123"/>
      <c r="CD973" s="123"/>
      <c r="CF973" s="123"/>
    </row>
    <row r="974" spans="23:84" ht="12.75">
      <c r="W974" s="2"/>
      <c r="X974" s="3"/>
      <c r="Y974" s="119"/>
      <c r="Z974" s="3"/>
      <c r="BO974" s="115"/>
      <c r="BP974" s="137"/>
      <c r="BQ974" s="137"/>
      <c r="BR974" s="137"/>
      <c r="BS974" s="137"/>
      <c r="BT974" s="137"/>
      <c r="BU974" s="137"/>
      <c r="BV974" s="137"/>
      <c r="BW974" s="137"/>
      <c r="BX974" s="137"/>
      <c r="BY974" s="137"/>
      <c r="BZ974" s="4"/>
      <c r="CA974" s="123"/>
      <c r="CB974" s="123"/>
      <c r="CC974" s="123"/>
      <c r="CD974" s="123"/>
      <c r="CF974" s="123"/>
    </row>
    <row r="975" spans="23:84" ht="12.75">
      <c r="W975" s="2"/>
      <c r="X975" s="3"/>
      <c r="Y975" s="119"/>
      <c r="Z975" s="3"/>
      <c r="BO975" s="115"/>
      <c r="BP975" s="137"/>
      <c r="BQ975" s="137"/>
      <c r="BR975" s="137"/>
      <c r="BS975" s="137"/>
      <c r="BT975" s="137"/>
      <c r="BU975" s="137"/>
      <c r="BV975" s="137"/>
      <c r="BW975" s="137"/>
      <c r="BX975" s="137"/>
      <c r="BY975" s="137"/>
      <c r="BZ975" s="4"/>
      <c r="CA975" s="123"/>
      <c r="CB975" s="123"/>
      <c r="CC975" s="123"/>
      <c r="CD975" s="123"/>
      <c r="CF975" s="123"/>
    </row>
    <row r="976" spans="23:84" ht="12.75">
      <c r="W976" s="2"/>
      <c r="X976" s="3"/>
      <c r="Y976" s="119"/>
      <c r="Z976" s="3"/>
      <c r="BO976" s="115"/>
      <c r="BP976" s="137"/>
      <c r="BQ976" s="137"/>
      <c r="BR976" s="137"/>
      <c r="BS976" s="137"/>
      <c r="BT976" s="137"/>
      <c r="BU976" s="137"/>
      <c r="BV976" s="137"/>
      <c r="BW976" s="137"/>
      <c r="BX976" s="137"/>
      <c r="BY976" s="137"/>
      <c r="BZ976" s="4"/>
      <c r="CA976" s="123"/>
      <c r="CB976" s="123"/>
      <c r="CC976" s="123"/>
      <c r="CD976" s="123"/>
      <c r="CF976" s="123"/>
    </row>
    <row r="977" spans="23:84" ht="12.75">
      <c r="W977" s="2"/>
      <c r="X977" s="3"/>
      <c r="Y977" s="119"/>
      <c r="Z977" s="3"/>
      <c r="BO977" s="115"/>
      <c r="BP977" s="137"/>
      <c r="BQ977" s="137"/>
      <c r="BR977" s="137"/>
      <c r="BS977" s="137"/>
      <c r="BT977" s="137"/>
      <c r="BU977" s="137"/>
      <c r="BV977" s="137"/>
      <c r="BW977" s="137"/>
      <c r="BX977" s="137"/>
      <c r="BY977" s="137"/>
      <c r="BZ977" s="4"/>
      <c r="CA977" s="123"/>
      <c r="CB977" s="123"/>
      <c r="CC977" s="123"/>
      <c r="CD977" s="123"/>
      <c r="CF977" s="123"/>
    </row>
    <row r="978" spans="23:84" ht="12.75">
      <c r="W978" s="2"/>
      <c r="X978" s="3"/>
      <c r="Y978" s="119"/>
      <c r="Z978" s="3"/>
      <c r="BO978" s="115"/>
      <c r="BP978" s="137"/>
      <c r="BQ978" s="137"/>
      <c r="BR978" s="137"/>
      <c r="BS978" s="137"/>
      <c r="BT978" s="137"/>
      <c r="BU978" s="137"/>
      <c r="BV978" s="137"/>
      <c r="BW978" s="137"/>
      <c r="BX978" s="137"/>
      <c r="BY978" s="137"/>
      <c r="BZ978" s="4"/>
      <c r="CA978" s="123"/>
      <c r="CB978" s="123"/>
      <c r="CC978" s="123"/>
      <c r="CD978" s="123"/>
      <c r="CF978" s="123"/>
    </row>
    <row r="979" spans="23:84" ht="12.75">
      <c r="W979" s="2"/>
      <c r="X979" s="3"/>
      <c r="Y979" s="119"/>
      <c r="Z979" s="3"/>
      <c r="BO979" s="115"/>
      <c r="BP979" s="137"/>
      <c r="BQ979" s="137"/>
      <c r="BR979" s="137"/>
      <c r="BS979" s="137"/>
      <c r="BT979" s="137"/>
      <c r="BU979" s="137"/>
      <c r="BV979" s="137"/>
      <c r="BW979" s="137"/>
      <c r="BX979" s="137"/>
      <c r="BY979" s="137"/>
      <c r="BZ979" s="4"/>
      <c r="CA979" s="123"/>
      <c r="CB979" s="123"/>
      <c r="CC979" s="123"/>
      <c r="CD979" s="123"/>
      <c r="CF979" s="123"/>
    </row>
    <row r="980" spans="23:84" ht="12.75">
      <c r="W980" s="2"/>
      <c r="X980" s="3"/>
      <c r="Y980" s="119"/>
      <c r="Z980" s="3"/>
      <c r="BO980" s="115"/>
      <c r="BP980" s="137"/>
      <c r="BQ980" s="137"/>
      <c r="BR980" s="137"/>
      <c r="BS980" s="137"/>
      <c r="BT980" s="137"/>
      <c r="BU980" s="137"/>
      <c r="BV980" s="137"/>
      <c r="BW980" s="137"/>
      <c r="BX980" s="137"/>
      <c r="BY980" s="137"/>
      <c r="BZ980" s="4"/>
      <c r="CA980" s="123"/>
      <c r="CB980" s="123"/>
      <c r="CC980" s="123"/>
      <c r="CD980" s="123"/>
      <c r="CF980" s="123"/>
    </row>
    <row r="981" spans="23:84" ht="12.75">
      <c r="W981" s="2"/>
      <c r="X981" s="3"/>
      <c r="Y981" s="119"/>
      <c r="Z981" s="3"/>
      <c r="BO981" s="115"/>
      <c r="BP981" s="137"/>
      <c r="BQ981" s="137"/>
      <c r="BR981" s="137"/>
      <c r="BS981" s="137"/>
      <c r="BT981" s="137"/>
      <c r="BU981" s="137"/>
      <c r="BV981" s="137"/>
      <c r="BW981" s="137"/>
      <c r="BX981" s="137"/>
      <c r="BY981" s="137"/>
      <c r="BZ981" s="4"/>
      <c r="CA981" s="123"/>
      <c r="CB981" s="123"/>
      <c r="CC981" s="123"/>
      <c r="CD981" s="123"/>
      <c r="CF981" s="123"/>
    </row>
    <row r="982" spans="23:84" ht="12.75">
      <c r="W982" s="2"/>
      <c r="X982" s="3"/>
      <c r="Y982" s="119"/>
      <c r="Z982" s="3"/>
      <c r="BO982" s="115"/>
      <c r="BP982" s="137"/>
      <c r="BQ982" s="137"/>
      <c r="BR982" s="137"/>
      <c r="BS982" s="137"/>
      <c r="BT982" s="137"/>
      <c r="BU982" s="137"/>
      <c r="BV982" s="137"/>
      <c r="BW982" s="137"/>
      <c r="BX982" s="137"/>
      <c r="BY982" s="137"/>
      <c r="BZ982" s="4"/>
      <c r="CA982" s="123"/>
      <c r="CB982" s="123"/>
      <c r="CC982" s="123"/>
      <c r="CD982" s="123"/>
      <c r="CF982" s="123"/>
    </row>
    <row r="983" spans="23:84" ht="12.75">
      <c r="W983" s="2"/>
      <c r="X983" s="3"/>
      <c r="Y983" s="119"/>
      <c r="Z983" s="3"/>
      <c r="BO983" s="115"/>
      <c r="BP983" s="137"/>
      <c r="BQ983" s="137"/>
      <c r="BR983" s="137"/>
      <c r="BS983" s="137"/>
      <c r="BT983" s="137"/>
      <c r="BU983" s="137"/>
      <c r="BV983" s="137"/>
      <c r="BW983" s="137"/>
      <c r="BX983" s="137"/>
      <c r="BY983" s="137"/>
      <c r="BZ983" s="4"/>
      <c r="CA983" s="123"/>
      <c r="CB983" s="123"/>
      <c r="CC983" s="123"/>
      <c r="CD983" s="123"/>
      <c r="CF983" s="123"/>
    </row>
    <row r="984" spans="23:84" ht="12.75">
      <c r="W984" s="2"/>
      <c r="X984" s="3"/>
      <c r="Y984" s="119"/>
      <c r="Z984" s="3"/>
      <c r="BO984" s="115"/>
      <c r="BP984" s="137"/>
      <c r="BQ984" s="137"/>
      <c r="BR984" s="137"/>
      <c r="BS984" s="137"/>
      <c r="BT984" s="137"/>
      <c r="BU984" s="137"/>
      <c r="BV984" s="137"/>
      <c r="BW984" s="137"/>
      <c r="BX984" s="137"/>
      <c r="BY984" s="137"/>
      <c r="BZ984" s="4"/>
      <c r="CA984" s="123"/>
      <c r="CB984" s="123"/>
      <c r="CC984" s="123"/>
      <c r="CD984" s="123"/>
      <c r="CF984" s="123"/>
    </row>
    <row r="985" spans="23:84" ht="12.75">
      <c r="W985" s="2"/>
      <c r="X985" s="3"/>
      <c r="Y985" s="119"/>
      <c r="Z985" s="3"/>
      <c r="BO985" s="115"/>
      <c r="BP985" s="137"/>
      <c r="BQ985" s="137"/>
      <c r="BR985" s="137"/>
      <c r="BS985" s="137"/>
      <c r="BT985" s="137"/>
      <c r="BU985" s="137"/>
      <c r="BV985" s="137"/>
      <c r="BW985" s="137"/>
      <c r="BX985" s="137"/>
      <c r="BY985" s="137"/>
      <c r="BZ985" s="4"/>
      <c r="CA985" s="123"/>
      <c r="CB985" s="123"/>
      <c r="CC985" s="123"/>
      <c r="CD985" s="123"/>
      <c r="CF985" s="123"/>
    </row>
    <row r="986" spans="23:84" ht="12.75">
      <c r="W986" s="2"/>
      <c r="X986" s="3"/>
      <c r="Y986" s="119"/>
      <c r="Z986" s="3"/>
      <c r="BO986" s="115"/>
      <c r="BP986" s="137"/>
      <c r="BQ986" s="137"/>
      <c r="BR986" s="137"/>
      <c r="BS986" s="137"/>
      <c r="BT986" s="137"/>
      <c r="BU986" s="137"/>
      <c r="BV986" s="137"/>
      <c r="BW986" s="137"/>
      <c r="BX986" s="137"/>
      <c r="BY986" s="137"/>
      <c r="BZ986" s="4"/>
      <c r="CA986" s="123"/>
      <c r="CB986" s="123"/>
      <c r="CC986" s="123"/>
      <c r="CD986" s="123"/>
      <c r="CF986" s="123"/>
    </row>
    <row r="987" spans="23:84" ht="12.75">
      <c r="W987" s="2"/>
      <c r="X987" s="3"/>
      <c r="Y987" s="119"/>
      <c r="Z987" s="3"/>
      <c r="BO987" s="115"/>
      <c r="BP987" s="137"/>
      <c r="BQ987" s="137"/>
      <c r="BR987" s="137"/>
      <c r="BS987" s="137"/>
      <c r="BT987" s="137"/>
      <c r="BU987" s="137"/>
      <c r="BV987" s="137"/>
      <c r="BW987" s="137"/>
      <c r="BX987" s="137"/>
      <c r="BY987" s="137"/>
      <c r="BZ987" s="4"/>
      <c r="CA987" s="123"/>
      <c r="CB987" s="123"/>
      <c r="CC987" s="123"/>
      <c r="CD987" s="123"/>
      <c r="CF987" s="123"/>
    </row>
    <row r="988" spans="23:84" ht="12.75">
      <c r="W988" s="2"/>
      <c r="X988" s="3"/>
      <c r="Y988" s="119"/>
      <c r="Z988" s="3"/>
      <c r="BO988" s="115"/>
      <c r="BP988" s="137"/>
      <c r="BQ988" s="137"/>
      <c r="BR988" s="137"/>
      <c r="BS988" s="137"/>
      <c r="BT988" s="137"/>
      <c r="BU988" s="137"/>
      <c r="BV988" s="137"/>
      <c r="BW988" s="137"/>
      <c r="BX988" s="137"/>
      <c r="BY988" s="137"/>
      <c r="BZ988" s="4"/>
      <c r="CA988" s="123"/>
      <c r="CB988" s="123"/>
      <c r="CC988" s="123"/>
      <c r="CD988" s="123"/>
      <c r="CF988" s="123"/>
    </row>
    <row r="989" spans="23:84" ht="12.75">
      <c r="W989" s="2"/>
      <c r="X989" s="3"/>
      <c r="Y989" s="119"/>
      <c r="Z989" s="3"/>
      <c r="BO989" s="115"/>
      <c r="BP989" s="137"/>
      <c r="BQ989" s="137"/>
      <c r="BR989" s="137"/>
      <c r="BS989" s="137"/>
      <c r="BT989" s="137"/>
      <c r="BU989" s="137"/>
      <c r="BV989" s="137"/>
      <c r="BW989" s="137"/>
      <c r="BX989" s="137"/>
      <c r="BY989" s="137"/>
      <c r="BZ989" s="137"/>
      <c r="CA989" s="123"/>
      <c r="CB989" s="123"/>
      <c r="CC989" s="123"/>
      <c r="CD989" s="123"/>
      <c r="CE989" s="123"/>
      <c r="CF989" s="123"/>
    </row>
    <row r="990" spans="23:84" ht="13.5" thickBot="1">
      <c r="W990" s="2"/>
      <c r="X990" s="3"/>
      <c r="Y990" s="119"/>
      <c r="Z990" s="138"/>
      <c r="BO990" s="115"/>
      <c r="BP990" s="137"/>
      <c r="BQ990" s="137"/>
      <c r="BR990" s="137"/>
      <c r="BS990" s="137"/>
      <c r="BT990" s="137"/>
      <c r="BU990" s="137"/>
      <c r="BV990" s="137"/>
      <c r="BW990" s="137"/>
      <c r="BX990" s="137"/>
      <c r="BY990" s="137"/>
      <c r="BZ990" s="137"/>
      <c r="CA990" s="123"/>
      <c r="CB990" s="123"/>
      <c r="CC990" s="123"/>
      <c r="CD990" s="123"/>
      <c r="CE990" s="123"/>
      <c r="CF990" s="123"/>
    </row>
    <row r="991" spans="23:84" ht="13.5" thickBot="1">
      <c r="W991" s="2"/>
      <c r="X991" s="138"/>
      <c r="Y991" s="139"/>
      <c r="Z991" s="138"/>
      <c r="BO991" s="140"/>
      <c r="BP991" s="141"/>
      <c r="BQ991" s="141"/>
      <c r="BR991" s="141"/>
      <c r="BS991" s="141"/>
      <c r="BT991" s="141"/>
      <c r="BU991" s="141"/>
      <c r="BV991" s="141"/>
      <c r="BW991" s="141"/>
      <c r="BX991" s="141"/>
      <c r="BY991" s="141"/>
      <c r="BZ991" s="142"/>
      <c r="CA991" s="141"/>
      <c r="CB991" s="141"/>
      <c r="CC991" s="141"/>
      <c r="CD991" s="141"/>
      <c r="CE991" s="141"/>
      <c r="CF991" s="141"/>
    </row>
    <row r="992" spans="23:84" ht="13.5" thickBot="1">
      <c r="W992" s="2"/>
      <c r="X992" s="138"/>
      <c r="Y992" s="139"/>
      <c r="Z992" s="138"/>
      <c r="BO992" s="140"/>
      <c r="BP992" s="141"/>
      <c r="BQ992" s="141"/>
      <c r="BR992" s="142"/>
      <c r="BS992" s="141"/>
      <c r="BT992" s="141"/>
      <c r="BU992" s="141"/>
      <c r="BV992" s="141"/>
      <c r="BW992" s="141"/>
      <c r="BX992" s="141"/>
      <c r="BY992" s="142"/>
      <c r="BZ992" s="142"/>
      <c r="CA992" s="141"/>
      <c r="CB992" s="141"/>
      <c r="CC992" s="141"/>
      <c r="CD992" s="141"/>
      <c r="CE992" s="141"/>
      <c r="CF992" s="141"/>
    </row>
    <row r="993" spans="23:84" ht="13.5" thickBot="1">
      <c r="W993" s="2"/>
      <c r="X993" s="138"/>
      <c r="Y993" s="139"/>
      <c r="Z993" s="138"/>
      <c r="BO993" s="140"/>
      <c r="BP993" s="141"/>
      <c r="BQ993" s="141"/>
      <c r="BR993" s="142"/>
      <c r="BS993" s="141"/>
      <c r="BT993" s="141"/>
      <c r="BU993" s="141"/>
      <c r="BV993" s="141"/>
      <c r="BW993" s="141"/>
      <c r="BX993" s="141"/>
      <c r="BY993" s="142"/>
      <c r="BZ993" s="142"/>
      <c r="CA993" s="141"/>
      <c r="CB993" s="141"/>
      <c r="CC993" s="141"/>
      <c r="CD993" s="141"/>
      <c r="CE993" s="141"/>
      <c r="CF993" s="141"/>
    </row>
    <row r="994" spans="23:84" ht="13.5" thickBot="1">
      <c r="W994" s="2"/>
      <c r="X994" s="138"/>
      <c r="Y994" s="139"/>
      <c r="Z994" s="138"/>
      <c r="BO994" s="140"/>
      <c r="BP994" s="141"/>
      <c r="BQ994" s="141"/>
      <c r="BR994" s="142"/>
      <c r="BS994" s="141"/>
      <c r="BT994" s="141"/>
      <c r="BU994" s="141"/>
      <c r="BV994" s="141"/>
      <c r="BW994" s="141"/>
      <c r="BX994" s="141"/>
      <c r="BY994" s="142"/>
      <c r="BZ994" s="142"/>
      <c r="CA994" s="141"/>
      <c r="CB994" s="141"/>
      <c r="CC994" s="141"/>
      <c r="CD994" s="141"/>
      <c r="CE994" s="141"/>
      <c r="CF994" s="141"/>
    </row>
    <row r="995" spans="23:84" ht="13.5" thickBot="1">
      <c r="W995" s="2"/>
      <c r="X995" s="138"/>
      <c r="Y995" s="139"/>
      <c r="Z995" s="138"/>
      <c r="BO995" s="140"/>
      <c r="BP995" s="141"/>
      <c r="BQ995" s="141"/>
      <c r="BR995" s="142"/>
      <c r="BS995" s="141"/>
      <c r="BT995" s="141"/>
      <c r="BU995" s="141"/>
      <c r="BV995" s="141"/>
      <c r="BW995" s="141"/>
      <c r="BX995" s="141"/>
      <c r="BY995" s="141"/>
      <c r="BZ995" s="142"/>
      <c r="CA995" s="141"/>
      <c r="CB995" s="141"/>
      <c r="CC995" s="141"/>
      <c r="CD995" s="141"/>
      <c r="CE995" s="141"/>
      <c r="CF995" s="141"/>
    </row>
    <row r="996" spans="23:84" ht="13.5" thickBot="1">
      <c r="W996" s="2"/>
      <c r="X996" s="138"/>
      <c r="Y996" s="139"/>
      <c r="Z996" s="138"/>
      <c r="BO996" s="140"/>
      <c r="BP996" s="141"/>
      <c r="BQ996" s="141"/>
      <c r="BR996" s="142"/>
      <c r="BS996" s="141"/>
      <c r="BT996" s="141"/>
      <c r="BU996" s="141"/>
      <c r="BV996" s="141"/>
      <c r="BW996" s="141"/>
      <c r="BX996" s="141"/>
      <c r="BY996" s="142"/>
      <c r="BZ996" s="142"/>
      <c r="CA996" s="141"/>
      <c r="CB996" s="141"/>
      <c r="CC996" s="141"/>
      <c r="CD996" s="141"/>
      <c r="CE996" s="141"/>
      <c r="CF996" s="142"/>
    </row>
    <row r="997" spans="23:84" ht="13.5" thickBot="1">
      <c r="W997" s="2"/>
      <c r="X997" s="138"/>
      <c r="Y997" s="139"/>
      <c r="Z997" s="138"/>
      <c r="BO997" s="140"/>
      <c r="BP997" s="141"/>
      <c r="BQ997" s="141"/>
      <c r="BR997" s="142"/>
      <c r="BS997" s="141"/>
      <c r="BT997" s="141"/>
      <c r="BU997" s="141"/>
      <c r="BV997" s="141"/>
      <c r="BW997" s="141"/>
      <c r="BX997" s="141"/>
      <c r="BY997" s="142"/>
      <c r="BZ997" s="142"/>
      <c r="CA997" s="141"/>
      <c r="CB997" s="141"/>
      <c r="CC997" s="141"/>
      <c r="CD997" s="141"/>
      <c r="CE997" s="141"/>
      <c r="CF997" s="141"/>
    </row>
    <row r="998" spans="23:84" ht="13.5" thickBot="1">
      <c r="W998" s="2"/>
      <c r="X998" s="138"/>
      <c r="Y998" s="139"/>
      <c r="Z998" s="138"/>
      <c r="BO998" s="140"/>
      <c r="BP998" s="141"/>
      <c r="BQ998" s="141"/>
      <c r="BR998" s="142"/>
      <c r="BS998" s="141"/>
      <c r="BT998" s="141"/>
      <c r="BU998" s="141"/>
      <c r="BV998" s="141"/>
      <c r="BW998" s="141"/>
      <c r="BX998" s="141"/>
      <c r="BY998" s="142"/>
      <c r="BZ998" s="142"/>
      <c r="CA998" s="141"/>
      <c r="CB998" s="141"/>
      <c r="CC998" s="141"/>
      <c r="CD998" s="141"/>
      <c r="CE998" s="141"/>
      <c r="CF998" s="141"/>
    </row>
    <row r="999" spans="23:84" ht="13.5" thickBot="1">
      <c r="W999" s="2"/>
      <c r="X999" s="138"/>
      <c r="Y999" s="139"/>
      <c r="Z999" s="138"/>
      <c r="BO999" s="140"/>
      <c r="BP999" s="141"/>
      <c r="BQ999" s="141"/>
      <c r="BR999" s="141"/>
      <c r="BS999" s="141"/>
      <c r="BT999" s="141"/>
      <c r="BU999" s="141"/>
      <c r="BV999" s="141"/>
      <c r="BW999" s="141"/>
      <c r="BX999" s="141"/>
      <c r="BY999" s="141"/>
      <c r="BZ999" s="141"/>
      <c r="CA999" s="141"/>
      <c r="CB999" s="141"/>
      <c r="CC999" s="141"/>
      <c r="CD999" s="141"/>
      <c r="CE999" s="141"/>
      <c r="CF999" s="141"/>
    </row>
    <row r="1000" spans="23:84" ht="13.5" thickBot="1">
      <c r="W1000" s="2"/>
      <c r="X1000" s="138"/>
      <c r="Y1000" s="139"/>
      <c r="Z1000" s="138"/>
      <c r="BO1000" s="140"/>
      <c r="BP1000" s="141"/>
      <c r="BQ1000" s="141"/>
      <c r="BR1000" s="141"/>
      <c r="BS1000" s="141"/>
      <c r="BT1000" s="141"/>
      <c r="BU1000" s="141"/>
      <c r="BV1000" s="141"/>
      <c r="BW1000" s="141"/>
      <c r="BX1000" s="141"/>
      <c r="BY1000" s="141"/>
      <c r="BZ1000" s="141"/>
      <c r="CA1000" s="141"/>
      <c r="CB1000" s="141"/>
      <c r="CC1000" s="141"/>
      <c r="CD1000" s="141"/>
      <c r="CE1000" s="141"/>
      <c r="CF1000" s="141"/>
    </row>
    <row r="1001" spans="23:84" ht="13.5" thickBot="1">
      <c r="W1001" s="2"/>
      <c r="X1001" s="138"/>
      <c r="Y1001" s="139"/>
      <c r="Z1001" s="138"/>
      <c r="BO1001" s="140"/>
      <c r="BP1001" s="141"/>
      <c r="BQ1001" s="141"/>
      <c r="BR1001" s="141"/>
      <c r="BS1001" s="141"/>
      <c r="BT1001" s="141"/>
      <c r="BU1001" s="141"/>
      <c r="BV1001" s="141"/>
      <c r="BW1001" s="141"/>
      <c r="BX1001" s="141"/>
      <c r="BY1001" s="141"/>
      <c r="BZ1001" s="141"/>
      <c r="CA1001" s="141"/>
      <c r="CB1001" s="141"/>
      <c r="CC1001" s="141"/>
      <c r="CD1001" s="141"/>
      <c r="CE1001" s="141"/>
      <c r="CF1001" s="141"/>
    </row>
    <row r="1002" spans="23:84" ht="13.5" thickBot="1">
      <c r="W1002" s="2"/>
      <c r="X1002" s="138"/>
      <c r="Y1002" s="139"/>
      <c r="Z1002" s="138"/>
      <c r="BO1002" s="140"/>
      <c r="BP1002" s="141"/>
      <c r="BQ1002" s="141"/>
      <c r="BR1002" s="141"/>
      <c r="BS1002" s="141"/>
      <c r="BT1002" s="141"/>
      <c r="BU1002" s="141"/>
      <c r="BV1002" s="141"/>
      <c r="BW1002" s="141"/>
      <c r="BX1002" s="141"/>
      <c r="BY1002" s="141"/>
      <c r="BZ1002" s="141"/>
      <c r="CA1002" s="141"/>
      <c r="CB1002" s="141"/>
      <c r="CC1002" s="141"/>
      <c r="CD1002" s="141"/>
      <c r="CE1002" s="141"/>
      <c r="CF1002" s="141"/>
    </row>
    <row r="1003" spans="23:84" ht="13.5" thickBot="1">
      <c r="W1003" s="2"/>
      <c r="X1003" s="138"/>
      <c r="Y1003" s="139"/>
      <c r="Z1003" s="138"/>
      <c r="BO1003" s="140"/>
      <c r="BP1003" s="141"/>
      <c r="BQ1003" s="141"/>
      <c r="BR1003" s="141"/>
      <c r="BS1003" s="141"/>
      <c r="BT1003" s="141"/>
      <c r="BU1003" s="141"/>
      <c r="BV1003" s="141"/>
      <c r="BW1003" s="141"/>
      <c r="BX1003" s="141"/>
      <c r="BY1003" s="141"/>
      <c r="BZ1003" s="141"/>
      <c r="CA1003" s="141"/>
      <c r="CB1003" s="141"/>
      <c r="CC1003" s="141"/>
      <c r="CD1003" s="141"/>
      <c r="CE1003" s="141"/>
      <c r="CF1003" s="141"/>
    </row>
    <row r="1004" spans="23:84" ht="13.5" thickBot="1">
      <c r="W1004" s="2"/>
      <c r="X1004" s="138"/>
      <c r="Y1004" s="139"/>
      <c r="Z1004" s="138"/>
      <c r="BO1004" s="140"/>
      <c r="BP1004" s="141"/>
      <c r="BQ1004" s="141"/>
      <c r="BR1004" s="141"/>
      <c r="BS1004" s="141"/>
      <c r="BT1004" s="141"/>
      <c r="BU1004" s="141"/>
      <c r="BV1004" s="141"/>
      <c r="BW1004" s="141"/>
      <c r="BX1004" s="141"/>
      <c r="BY1004" s="141"/>
      <c r="BZ1004" s="141"/>
      <c r="CA1004" s="141"/>
      <c r="CB1004" s="141"/>
      <c r="CC1004" s="141"/>
      <c r="CD1004" s="141"/>
      <c r="CE1004" s="141"/>
      <c r="CF1004" s="141"/>
    </row>
    <row r="1005" spans="23:84" ht="13.5" thickBot="1">
      <c r="W1005" s="2"/>
      <c r="X1005" s="138"/>
      <c r="Y1005" s="139"/>
      <c r="Z1005" s="138"/>
      <c r="BO1005" s="140"/>
      <c r="BP1005" s="141"/>
      <c r="BQ1005" s="141"/>
      <c r="BR1005" s="141"/>
      <c r="BS1005" s="141"/>
      <c r="BT1005" s="141"/>
      <c r="BU1005" s="141"/>
      <c r="BV1005" s="141"/>
      <c r="BW1005" s="141"/>
      <c r="BX1005" s="141"/>
      <c r="BY1005" s="141"/>
      <c r="BZ1005" s="141"/>
      <c r="CA1005" s="141"/>
      <c r="CB1005" s="141"/>
      <c r="CC1005" s="141"/>
      <c r="CD1005" s="141"/>
      <c r="CE1005" s="141"/>
      <c r="CF1005" s="141"/>
    </row>
    <row r="1006" spans="23:84" ht="13.5" thickBot="1">
      <c r="W1006" s="2"/>
      <c r="X1006" s="138"/>
      <c r="Y1006" s="139"/>
      <c r="Z1006" s="138"/>
      <c r="BO1006" s="140"/>
      <c r="BP1006" s="141"/>
      <c r="BQ1006" s="141"/>
      <c r="BR1006" s="141"/>
      <c r="BS1006" s="141"/>
      <c r="BT1006" s="141"/>
      <c r="BU1006" s="141"/>
      <c r="BV1006" s="141"/>
      <c r="BW1006" s="141"/>
      <c r="BX1006" s="141"/>
      <c r="BY1006" s="141"/>
      <c r="BZ1006" s="141"/>
      <c r="CA1006" s="141"/>
      <c r="CB1006" s="141"/>
      <c r="CC1006" s="141"/>
      <c r="CD1006" s="141"/>
      <c r="CE1006" s="141"/>
      <c r="CF1006" s="141"/>
    </row>
    <row r="1007" spans="23:84" ht="13.5" thickBot="1">
      <c r="W1007" s="2"/>
      <c r="X1007" s="138"/>
      <c r="Y1007" s="139"/>
      <c r="Z1007" s="138"/>
      <c r="BO1007" s="140"/>
      <c r="BP1007" s="141"/>
      <c r="BQ1007" s="141"/>
      <c r="BR1007" s="141"/>
      <c r="BS1007" s="141"/>
      <c r="BT1007" s="141"/>
      <c r="BU1007" s="141"/>
      <c r="BV1007" s="141"/>
      <c r="BW1007" s="141"/>
      <c r="BX1007" s="141"/>
      <c r="BY1007" s="141"/>
      <c r="BZ1007" s="141"/>
      <c r="CA1007" s="141"/>
      <c r="CB1007" s="141"/>
      <c r="CC1007" s="141"/>
      <c r="CD1007" s="141"/>
      <c r="CE1007" s="141"/>
      <c r="CF1007" s="141"/>
    </row>
    <row r="1008" spans="23:84" ht="13.5" thickBot="1">
      <c r="W1008" s="2"/>
      <c r="X1008" s="138"/>
      <c r="Y1008" s="139"/>
      <c r="Z1008" s="138"/>
      <c r="BO1008" s="140"/>
      <c r="BP1008" s="141"/>
      <c r="BQ1008" s="141"/>
      <c r="BR1008" s="141"/>
      <c r="BS1008" s="141"/>
      <c r="BT1008" s="141"/>
      <c r="BU1008" s="141"/>
      <c r="BV1008" s="141"/>
      <c r="BW1008" s="141"/>
      <c r="BX1008" s="141"/>
      <c r="BY1008" s="141"/>
      <c r="BZ1008" s="141"/>
      <c r="CA1008" s="141"/>
      <c r="CB1008" s="141"/>
      <c r="CC1008" s="141"/>
      <c r="CD1008" s="141"/>
      <c r="CE1008" s="141"/>
      <c r="CF1008" s="141"/>
    </row>
    <row r="1009" spans="23:84" ht="13.5" thickBot="1">
      <c r="W1009" s="2"/>
      <c r="X1009" s="138"/>
      <c r="Y1009" s="139"/>
      <c r="Z1009" s="3"/>
      <c r="BO1009" s="140"/>
      <c r="BP1009" s="141"/>
      <c r="BQ1009" s="141"/>
      <c r="BR1009" s="141"/>
      <c r="BS1009" s="141"/>
      <c r="BT1009" s="141"/>
      <c r="BU1009" s="141"/>
      <c r="BV1009" s="141"/>
      <c r="BW1009" s="141"/>
      <c r="BX1009" s="141"/>
      <c r="BY1009" s="141"/>
      <c r="BZ1009" s="141"/>
      <c r="CA1009" s="141"/>
      <c r="CB1009" s="141"/>
      <c r="CC1009" s="141"/>
      <c r="CD1009" s="141"/>
      <c r="CE1009" s="141"/>
      <c r="CF1009" s="141"/>
    </row>
    <row r="1010" spans="23:26" ht="12.75">
      <c r="W1010" s="2"/>
      <c r="X1010" s="3"/>
      <c r="Y1010" s="119"/>
      <c r="Z1010" s="3"/>
    </row>
    <row r="1011" spans="23:26" ht="12.75">
      <c r="W1011" s="2"/>
      <c r="X1011" s="3"/>
      <c r="Y1011" s="119"/>
      <c r="Z1011" s="3"/>
    </row>
    <row r="1012" spans="23:26" ht="12.75">
      <c r="W1012" s="2"/>
      <c r="X1012" s="3"/>
      <c r="Y1012" s="119"/>
      <c r="Z1012" s="3"/>
    </row>
    <row r="1013" spans="23:26" ht="12.75">
      <c r="W1013" s="2"/>
      <c r="X1013" s="3"/>
      <c r="Y1013" s="119"/>
      <c r="Z1013" s="3"/>
    </row>
    <row r="1014" spans="23:26" ht="12.75">
      <c r="W1014" s="2"/>
      <c r="X1014" s="3"/>
      <c r="Y1014" s="119"/>
      <c r="Z1014" s="3"/>
    </row>
    <row r="1015" spans="23:26" ht="12.75">
      <c r="W1015" s="2"/>
      <c r="X1015" s="3"/>
      <c r="Y1015" s="119"/>
      <c r="Z1015" s="3"/>
    </row>
    <row r="1016" spans="23:26" ht="12.75">
      <c r="W1016" s="2"/>
      <c r="X1016" s="3"/>
      <c r="Y1016" s="119"/>
      <c r="Z1016" s="3"/>
    </row>
    <row r="1017" spans="23:26" ht="12.75">
      <c r="W1017" s="2"/>
      <c r="X1017" s="3"/>
      <c r="Y1017" s="119"/>
      <c r="Z1017" s="3"/>
    </row>
    <row r="1018" spans="23:26" ht="12.75">
      <c r="W1018" s="2"/>
      <c r="X1018" s="3"/>
      <c r="Y1018" s="119"/>
      <c r="Z1018" s="3"/>
    </row>
    <row r="1019" spans="23:26" ht="12.75">
      <c r="W1019" s="2"/>
      <c r="X1019" s="3"/>
      <c r="Y1019" s="119"/>
      <c r="Z1019" s="3"/>
    </row>
    <row r="1020" spans="1:26" ht="12.75">
      <c r="A1020" s="4"/>
      <c r="B1020" s="4"/>
      <c r="D1020" s="138"/>
      <c r="V1020" s="4"/>
      <c r="W1020" s="118"/>
      <c r="X1020" s="3"/>
      <c r="Y1020" s="119"/>
      <c r="Z1020" s="3"/>
    </row>
    <row r="1021" spans="1:26" ht="12.75">
      <c r="A1021" s="4"/>
      <c r="B1021" s="4"/>
      <c r="D1021" s="138"/>
      <c r="V1021" s="4"/>
      <c r="W1021" s="118"/>
      <c r="X1021" s="3"/>
      <c r="Y1021" s="119"/>
      <c r="Z1021" s="3"/>
    </row>
    <row r="1022" spans="1:26" ht="12.75">
      <c r="A1022" s="4"/>
      <c r="B1022" s="4"/>
      <c r="D1022" s="138"/>
      <c r="V1022" s="4"/>
      <c r="W1022" s="118"/>
      <c r="X1022" s="3"/>
      <c r="Y1022" s="119"/>
      <c r="Z1022" s="3"/>
    </row>
    <row r="1023" spans="1:26" ht="12.75">
      <c r="A1023" s="4"/>
      <c r="B1023" s="4"/>
      <c r="D1023" s="138"/>
      <c r="V1023" s="4"/>
      <c r="W1023" s="118"/>
      <c r="X1023" s="3"/>
      <c r="Y1023" s="119"/>
      <c r="Z1023" s="3"/>
    </row>
    <row r="1024" spans="1:26" ht="12.75">
      <c r="A1024" s="4"/>
      <c r="B1024" s="4"/>
      <c r="D1024" s="138"/>
      <c r="V1024" s="4"/>
      <c r="W1024" s="118"/>
      <c r="X1024" s="3"/>
      <c r="Y1024" s="119"/>
      <c r="Z1024" s="3"/>
    </row>
    <row r="1025" spans="1:26" ht="12.75">
      <c r="A1025" s="4"/>
      <c r="B1025" s="4"/>
      <c r="D1025" s="138"/>
      <c r="V1025" s="4"/>
      <c r="W1025" s="118"/>
      <c r="X1025" s="3"/>
      <c r="Y1025" s="119"/>
      <c r="Z1025" s="3"/>
    </row>
    <row r="1026" spans="1:26" ht="12.75">
      <c r="A1026" s="4"/>
      <c r="B1026" s="4"/>
      <c r="D1026" s="138"/>
      <c r="V1026" s="4"/>
      <c r="W1026" s="118"/>
      <c r="X1026" s="3"/>
      <c r="Y1026" s="119"/>
      <c r="Z1026" s="3"/>
    </row>
    <row r="1027" spans="1:26" ht="12.75">
      <c r="A1027" s="4"/>
      <c r="B1027" s="4"/>
      <c r="D1027" s="138"/>
      <c r="V1027" s="4"/>
      <c r="W1027" s="118"/>
      <c r="X1027" s="3"/>
      <c r="Y1027" s="119"/>
      <c r="Z1027" s="3"/>
    </row>
    <row r="1028" spans="1:26" ht="12.75">
      <c r="A1028" s="4"/>
      <c r="B1028" s="4"/>
      <c r="D1028" s="138"/>
      <c r="V1028" s="4"/>
      <c r="W1028" s="118"/>
      <c r="X1028" s="3"/>
      <c r="Y1028" s="119"/>
      <c r="Z1028" s="3"/>
    </row>
    <row r="1029" spans="1:26" ht="12.75">
      <c r="A1029" s="4"/>
      <c r="B1029" s="4"/>
      <c r="D1029" s="138"/>
      <c r="V1029" s="4"/>
      <c r="W1029" s="118"/>
      <c r="X1029" s="3"/>
      <c r="Y1029" s="119"/>
      <c r="Z1029" s="3"/>
    </row>
    <row r="1030" spans="1:26" ht="12.75">
      <c r="A1030" s="4"/>
      <c r="B1030" s="4"/>
      <c r="D1030" s="138"/>
      <c r="V1030" s="4"/>
      <c r="W1030" s="118"/>
      <c r="X1030" s="3"/>
      <c r="Y1030" s="119"/>
      <c r="Z1030" s="3"/>
    </row>
    <row r="1031" spans="1:26" ht="12.75">
      <c r="A1031" s="4"/>
      <c r="B1031" s="4"/>
      <c r="D1031" s="138"/>
      <c r="V1031" s="4"/>
      <c r="W1031" s="118"/>
      <c r="X1031" s="3"/>
      <c r="Y1031" s="119"/>
      <c r="Z1031" s="3"/>
    </row>
    <row r="1032" spans="1:26" ht="12.75">
      <c r="A1032" s="4"/>
      <c r="B1032" s="4"/>
      <c r="D1032" s="138"/>
      <c r="V1032" s="4"/>
      <c r="W1032" s="118"/>
      <c r="X1032" s="3"/>
      <c r="Y1032" s="119"/>
      <c r="Z1032" s="3"/>
    </row>
    <row r="1033" spans="1:26" ht="12.75">
      <c r="A1033" s="4"/>
      <c r="B1033" s="4"/>
      <c r="D1033" s="138"/>
      <c r="V1033" s="4"/>
      <c r="W1033" s="118"/>
      <c r="X1033" s="3"/>
      <c r="Y1033" s="119"/>
      <c r="Z1033" s="3"/>
    </row>
    <row r="1034" spans="1:26" ht="12.75">
      <c r="A1034" s="4"/>
      <c r="B1034" s="4"/>
      <c r="D1034" s="138"/>
      <c r="V1034" s="4"/>
      <c r="W1034" s="118"/>
      <c r="X1034" s="3"/>
      <c r="Y1034" s="119"/>
      <c r="Z1034" s="3"/>
    </row>
    <row r="1035" spans="1:26" ht="12.75">
      <c r="A1035" s="4"/>
      <c r="B1035" s="4"/>
      <c r="D1035" s="138"/>
      <c r="V1035" s="4"/>
      <c r="W1035" s="118"/>
      <c r="X1035" s="3"/>
      <c r="Y1035" s="119"/>
      <c r="Z1035" s="3"/>
    </row>
    <row r="1036" spans="1:26" ht="12.75">
      <c r="A1036" s="4"/>
      <c r="B1036" s="4"/>
      <c r="D1036" s="138"/>
      <c r="V1036" s="4"/>
      <c r="W1036" s="118"/>
      <c r="X1036" s="3"/>
      <c r="Y1036" s="119"/>
      <c r="Z1036" s="3"/>
    </row>
    <row r="1037" spans="1:26" ht="12.75">
      <c r="A1037" s="4"/>
      <c r="B1037" s="4"/>
      <c r="D1037" s="138"/>
      <c r="V1037" s="4"/>
      <c r="W1037" s="118"/>
      <c r="X1037" s="3"/>
      <c r="Y1037" s="119"/>
      <c r="Z1037" s="3"/>
    </row>
    <row r="1038" spans="1:26" ht="12.75">
      <c r="A1038" s="4"/>
      <c r="B1038" s="4"/>
      <c r="D1038" s="138"/>
      <c r="V1038" s="4"/>
      <c r="W1038" s="118"/>
      <c r="X1038" s="3"/>
      <c r="Y1038" s="119"/>
      <c r="Z1038" s="3"/>
    </row>
    <row r="1039" spans="1:26" ht="12.75">
      <c r="A1039" s="4"/>
      <c r="B1039" s="4"/>
      <c r="D1039" s="138"/>
      <c r="V1039" s="4"/>
      <c r="W1039" s="118"/>
      <c r="X1039" s="3"/>
      <c r="Y1039" s="119"/>
      <c r="Z1039" s="3"/>
    </row>
    <row r="1040" spans="1:26" ht="12.75">
      <c r="A1040" s="4"/>
      <c r="B1040" s="4"/>
      <c r="D1040" s="138"/>
      <c r="V1040" s="4"/>
      <c r="W1040" s="118"/>
      <c r="X1040" s="3"/>
      <c r="Y1040" s="119"/>
      <c r="Z1040" s="3"/>
    </row>
    <row r="1041" spans="1:26" ht="12.75">
      <c r="A1041" s="4"/>
      <c r="B1041" s="4"/>
      <c r="D1041" s="138"/>
      <c r="V1041" s="4"/>
      <c r="W1041" s="118"/>
      <c r="X1041" s="3"/>
      <c r="Y1041" s="119"/>
      <c r="Z1041" s="3"/>
    </row>
    <row r="1042" spans="1:26" ht="12.75">
      <c r="A1042" s="4"/>
      <c r="B1042" s="4"/>
      <c r="D1042" s="138"/>
      <c r="V1042" s="4"/>
      <c r="W1042" s="118"/>
      <c r="X1042" s="3"/>
      <c r="Y1042" s="119"/>
      <c r="Z1042" s="3"/>
    </row>
    <row r="1043" spans="1:26" ht="12.75">
      <c r="A1043" s="4"/>
      <c r="B1043" s="4"/>
      <c r="D1043" s="138"/>
      <c r="V1043" s="4"/>
      <c r="W1043" s="118"/>
      <c r="X1043" s="3"/>
      <c r="Y1043" s="119"/>
      <c r="Z1043" s="3"/>
    </row>
    <row r="1044" spans="1:26" ht="12.75">
      <c r="A1044" s="4"/>
      <c r="B1044" s="4"/>
      <c r="D1044" s="138"/>
      <c r="V1044" s="4"/>
      <c r="W1044" s="118"/>
      <c r="X1044" s="3"/>
      <c r="Y1044" s="119"/>
      <c r="Z1044" s="3"/>
    </row>
    <row r="1045" spans="1:26" ht="12.75">
      <c r="A1045" s="4"/>
      <c r="B1045" s="4"/>
      <c r="D1045" s="138"/>
      <c r="V1045" s="4"/>
      <c r="W1045" s="118"/>
      <c r="X1045" s="3"/>
      <c r="Y1045" s="119"/>
      <c r="Z1045" s="3"/>
    </row>
    <row r="1046" spans="1:26" ht="12.75">
      <c r="A1046" s="4"/>
      <c r="B1046" s="4"/>
      <c r="D1046" s="138"/>
      <c r="V1046" s="4"/>
      <c r="W1046" s="118"/>
      <c r="X1046" s="3"/>
      <c r="Y1046" s="119"/>
      <c r="Z1046" s="3"/>
    </row>
    <row r="1047" spans="1:26" ht="12.75">
      <c r="A1047" s="4"/>
      <c r="B1047" s="4"/>
      <c r="D1047" s="138"/>
      <c r="V1047" s="4"/>
      <c r="W1047" s="118"/>
      <c r="X1047" s="3"/>
      <c r="Y1047" s="119"/>
      <c r="Z1047" s="3"/>
    </row>
    <row r="1048" spans="1:26" ht="12.75">
      <c r="A1048" s="4"/>
      <c r="B1048" s="4"/>
      <c r="D1048" s="138"/>
      <c r="V1048" s="4"/>
      <c r="W1048" s="118"/>
      <c r="X1048" s="3"/>
      <c r="Y1048" s="119"/>
      <c r="Z1048" s="3"/>
    </row>
    <row r="1049" spans="1:26" ht="12.75">
      <c r="A1049" s="4"/>
      <c r="B1049" s="4"/>
      <c r="D1049" s="138"/>
      <c r="V1049" s="4"/>
      <c r="W1049" s="118"/>
      <c r="X1049" s="3"/>
      <c r="Y1049" s="119"/>
      <c r="Z1049" s="3"/>
    </row>
    <row r="1050" spans="1:26" ht="12.75">
      <c r="A1050" s="4"/>
      <c r="B1050" s="4"/>
      <c r="D1050" s="138"/>
      <c r="V1050" s="4"/>
      <c r="W1050" s="118"/>
      <c r="X1050" s="3"/>
      <c r="Y1050" s="119"/>
      <c r="Z1050" s="3"/>
    </row>
    <row r="1051" spans="1:26" ht="12.75">
      <c r="A1051" s="4"/>
      <c r="B1051" s="4"/>
      <c r="D1051" s="138"/>
      <c r="V1051" s="4"/>
      <c r="W1051" s="118"/>
      <c r="X1051" s="3"/>
      <c r="Y1051" s="119"/>
      <c r="Z1051" s="3"/>
    </row>
    <row r="1052" spans="1:26" ht="12.75">
      <c r="A1052" s="4"/>
      <c r="B1052" s="4"/>
      <c r="D1052" s="138"/>
      <c r="V1052" s="4"/>
      <c r="W1052" s="118"/>
      <c r="X1052" s="3"/>
      <c r="Y1052" s="119"/>
      <c r="Z1052" s="3"/>
    </row>
    <row r="1053" spans="1:26" ht="12.75">
      <c r="A1053" s="4"/>
      <c r="B1053" s="4"/>
      <c r="D1053" s="138"/>
      <c r="V1053" s="4"/>
      <c r="W1053" s="118"/>
      <c r="X1053" s="3"/>
      <c r="Y1053" s="119"/>
      <c r="Z1053" s="3"/>
    </row>
    <row r="1054" spans="1:26" ht="12.75">
      <c r="A1054" s="4"/>
      <c r="B1054" s="4"/>
      <c r="D1054" s="138"/>
      <c r="V1054" s="4"/>
      <c r="W1054" s="118"/>
      <c r="X1054" s="3"/>
      <c r="Y1054" s="119"/>
      <c r="Z1054" s="3"/>
    </row>
    <row r="1055" spans="1:26" ht="12.75">
      <c r="A1055" s="4"/>
      <c r="B1055" s="4"/>
      <c r="D1055" s="138"/>
      <c r="V1055" s="4"/>
      <c r="W1055" s="118"/>
      <c r="X1055" s="3"/>
      <c r="Y1055" s="119"/>
      <c r="Z1055" s="3"/>
    </row>
    <row r="1056" spans="1:26" ht="12.75">
      <c r="A1056" s="4"/>
      <c r="B1056" s="4"/>
      <c r="D1056" s="138"/>
      <c r="V1056" s="4"/>
      <c r="W1056" s="118"/>
      <c r="X1056" s="3"/>
      <c r="Y1056" s="119"/>
      <c r="Z1056" s="3"/>
    </row>
    <row r="1057" spans="1:26" ht="12.75">
      <c r="A1057" s="4"/>
      <c r="B1057" s="4"/>
      <c r="D1057" s="138"/>
      <c r="V1057" s="4"/>
      <c r="W1057" s="118"/>
      <c r="X1057" s="3"/>
      <c r="Y1057" s="119"/>
      <c r="Z1057" s="3"/>
    </row>
    <row r="1058" spans="1:26" ht="12.75">
      <c r="A1058" s="4"/>
      <c r="B1058" s="4"/>
      <c r="D1058" s="138"/>
      <c r="V1058" s="4"/>
      <c r="W1058" s="118"/>
      <c r="X1058" s="3"/>
      <c r="Y1058" s="119"/>
      <c r="Z1058" s="3"/>
    </row>
    <row r="1059" spans="1:26" ht="12.75">
      <c r="A1059" s="4"/>
      <c r="B1059" s="4"/>
      <c r="D1059" s="138"/>
      <c r="V1059" s="4"/>
      <c r="W1059" s="118"/>
      <c r="X1059" s="3"/>
      <c r="Y1059" s="119"/>
      <c r="Z1059" s="3"/>
    </row>
    <row r="1060" spans="1:26" ht="12.75">
      <c r="A1060" s="4"/>
      <c r="B1060" s="4"/>
      <c r="D1060" s="138"/>
      <c r="V1060" s="4"/>
      <c r="W1060" s="118"/>
      <c r="X1060" s="3"/>
      <c r="Y1060" s="119"/>
      <c r="Z1060" s="3"/>
    </row>
    <row r="1061" spans="1:26" ht="12.75">
      <c r="A1061" s="4"/>
      <c r="B1061" s="4"/>
      <c r="D1061" s="138"/>
      <c r="V1061" s="4"/>
      <c r="W1061" s="118"/>
      <c r="X1061" s="3"/>
      <c r="Y1061" s="119"/>
      <c r="Z1061" s="3"/>
    </row>
    <row r="1062" spans="1:26" ht="12.75">
      <c r="A1062" s="4"/>
      <c r="B1062" s="4"/>
      <c r="D1062" s="138"/>
      <c r="V1062" s="4"/>
      <c r="W1062" s="118"/>
      <c r="X1062" s="3"/>
      <c r="Y1062" s="119"/>
      <c r="Z1062" s="3"/>
    </row>
    <row r="1063" spans="1:26" ht="12.75">
      <c r="A1063" s="4"/>
      <c r="B1063" s="4"/>
      <c r="D1063" s="138"/>
      <c r="V1063" s="4"/>
      <c r="W1063" s="118"/>
      <c r="X1063" s="3"/>
      <c r="Y1063" s="119"/>
      <c r="Z1063" s="3"/>
    </row>
    <row r="1064" spans="1:26" ht="12.75">
      <c r="A1064" s="4"/>
      <c r="B1064" s="4"/>
      <c r="D1064" s="138"/>
      <c r="V1064" s="4"/>
      <c r="W1064" s="118"/>
      <c r="X1064" s="3"/>
      <c r="Y1064" s="119"/>
      <c r="Z1064" s="3"/>
    </row>
    <row r="1065" spans="1:26" ht="12.75">
      <c r="A1065" s="4"/>
      <c r="B1065" s="4"/>
      <c r="D1065" s="138"/>
      <c r="V1065" s="4"/>
      <c r="W1065" s="118"/>
      <c r="X1065" s="3"/>
      <c r="Y1065" s="119"/>
      <c r="Z1065" s="3"/>
    </row>
    <row r="1066" spans="1:26" ht="12.75">
      <c r="A1066" s="4"/>
      <c r="B1066" s="4"/>
      <c r="D1066" s="138"/>
      <c r="V1066" s="4"/>
      <c r="W1066" s="118"/>
      <c r="X1066" s="3"/>
      <c r="Y1066" s="119"/>
      <c r="Z1066" s="3"/>
    </row>
    <row r="1067" spans="1:26" ht="12.75">
      <c r="A1067" s="4"/>
      <c r="B1067" s="4"/>
      <c r="D1067" s="138"/>
      <c r="V1067" s="4"/>
      <c r="W1067" s="118"/>
      <c r="X1067" s="3"/>
      <c r="Y1067" s="119"/>
      <c r="Z1067" s="3"/>
    </row>
    <row r="1068" spans="1:26" ht="12.75">
      <c r="A1068" s="4"/>
      <c r="B1068" s="4"/>
      <c r="D1068" s="138"/>
      <c r="V1068" s="4"/>
      <c r="W1068" s="118"/>
      <c r="X1068" s="3"/>
      <c r="Y1068" s="119"/>
      <c r="Z1068" s="3"/>
    </row>
    <row r="1069" spans="1:26" ht="12.75">
      <c r="A1069" s="4"/>
      <c r="B1069" s="4"/>
      <c r="D1069" s="138"/>
      <c r="V1069" s="4"/>
      <c r="W1069" s="118"/>
      <c r="X1069" s="3"/>
      <c r="Y1069" s="119"/>
      <c r="Z1069" s="3"/>
    </row>
    <row r="1070" spans="1:26" ht="12.75">
      <c r="A1070" s="4"/>
      <c r="B1070" s="4"/>
      <c r="D1070" s="138"/>
      <c r="V1070" s="4"/>
      <c r="W1070" s="118"/>
      <c r="X1070" s="3"/>
      <c r="Y1070" s="119"/>
      <c r="Z1070" s="3"/>
    </row>
    <row r="1071" spans="1:26" ht="12.75">
      <c r="A1071" s="4"/>
      <c r="B1071" s="4"/>
      <c r="D1071" s="138"/>
      <c r="V1071" s="4"/>
      <c r="W1071" s="118"/>
      <c r="X1071" s="3"/>
      <c r="Y1071" s="119"/>
      <c r="Z1071" s="3"/>
    </row>
    <row r="1072" spans="1:26" ht="12.75">
      <c r="A1072" s="4"/>
      <c r="B1072" s="4"/>
      <c r="D1072" s="138"/>
      <c r="V1072" s="4"/>
      <c r="W1072" s="118"/>
      <c r="X1072" s="3"/>
      <c r="Y1072" s="119"/>
      <c r="Z1072" s="3"/>
    </row>
    <row r="1073" spans="1:26" ht="12.75">
      <c r="A1073" s="4"/>
      <c r="B1073" s="4"/>
      <c r="D1073" s="138"/>
      <c r="V1073" s="4"/>
      <c r="W1073" s="118"/>
      <c r="X1073" s="3"/>
      <c r="Y1073" s="119"/>
      <c r="Z1073" s="3"/>
    </row>
    <row r="1074" spans="1:26" ht="12.75">
      <c r="A1074" s="4"/>
      <c r="B1074" s="4"/>
      <c r="D1074" s="138"/>
      <c r="V1074" s="4"/>
      <c r="W1074" s="118"/>
      <c r="X1074" s="3"/>
      <c r="Y1074" s="119"/>
      <c r="Z1074" s="3"/>
    </row>
    <row r="1075" spans="1:26" ht="12.75">
      <c r="A1075" s="4"/>
      <c r="B1075" s="4"/>
      <c r="D1075" s="138"/>
      <c r="V1075" s="4"/>
      <c r="W1075" s="118"/>
      <c r="X1075" s="3"/>
      <c r="Y1075" s="119"/>
      <c r="Z1075" s="3"/>
    </row>
    <row r="1076" spans="1:26" ht="12.75">
      <c r="A1076" s="4"/>
      <c r="B1076" s="4"/>
      <c r="D1076" s="138"/>
      <c r="V1076" s="4"/>
      <c r="W1076" s="118"/>
      <c r="X1076" s="3"/>
      <c r="Y1076" s="119"/>
      <c r="Z1076" s="3"/>
    </row>
    <row r="1077" spans="1:26" ht="12.75">
      <c r="A1077" s="4"/>
      <c r="B1077" s="4"/>
      <c r="D1077" s="138"/>
      <c r="V1077" s="4"/>
      <c r="W1077" s="118"/>
      <c r="X1077" s="3"/>
      <c r="Y1077" s="119"/>
      <c r="Z1077" s="3"/>
    </row>
    <row r="1078" spans="1:26" ht="12.75">
      <c r="A1078" s="4"/>
      <c r="B1078" s="4"/>
      <c r="D1078" s="138"/>
      <c r="V1078" s="4"/>
      <c r="W1078" s="118"/>
      <c r="X1078" s="3"/>
      <c r="Y1078" s="119"/>
      <c r="Z1078" s="3"/>
    </row>
    <row r="1079" spans="1:26" ht="12.75">
      <c r="A1079" s="4"/>
      <c r="B1079" s="4"/>
      <c r="D1079" s="138"/>
      <c r="V1079" s="4"/>
      <c r="W1079" s="118"/>
      <c r="X1079" s="3"/>
      <c r="Y1079" s="119"/>
      <c r="Z1079" s="3"/>
    </row>
    <row r="1080" spans="1:26" ht="12.75">
      <c r="A1080" s="4"/>
      <c r="B1080" s="4"/>
      <c r="D1080" s="138"/>
      <c r="V1080" s="4"/>
      <c r="W1080" s="118"/>
      <c r="X1080" s="3"/>
      <c r="Y1080" s="119"/>
      <c r="Z1080" s="3"/>
    </row>
    <row r="1081" spans="1:26" ht="12.75">
      <c r="A1081" s="4"/>
      <c r="B1081" s="4"/>
      <c r="D1081" s="138"/>
      <c r="U1081" s="4"/>
      <c r="V1081" s="4"/>
      <c r="W1081" s="118"/>
      <c r="X1081" s="3"/>
      <c r="Y1081" s="119"/>
      <c r="Z1081" s="3"/>
    </row>
    <row r="1082" spans="1:26" ht="12.75">
      <c r="A1082" s="4"/>
      <c r="B1082" s="4"/>
      <c r="D1082" s="138"/>
      <c r="U1082" s="4"/>
      <c r="V1082" s="4"/>
      <c r="W1082" s="118"/>
      <c r="X1082" s="3"/>
      <c r="Y1082" s="119"/>
      <c r="Z1082" s="3"/>
    </row>
    <row r="1083" spans="1:26" ht="12.75">
      <c r="A1083" s="4"/>
      <c r="B1083" s="4"/>
      <c r="D1083" s="138"/>
      <c r="U1083" s="4"/>
      <c r="V1083" s="4"/>
      <c r="W1083" s="118"/>
      <c r="X1083" s="3"/>
      <c r="Y1083" s="119"/>
      <c r="Z1083" s="3"/>
    </row>
    <row r="1084" spans="1:26" ht="12.75">
      <c r="A1084" s="4"/>
      <c r="B1084" s="4"/>
      <c r="D1084" s="138"/>
      <c r="U1084" s="4"/>
      <c r="V1084" s="4"/>
      <c r="W1084" s="118"/>
      <c r="X1084" s="3"/>
      <c r="Y1084" s="119"/>
      <c r="Z1084" s="3"/>
    </row>
    <row r="1085" spans="1:26" ht="12.75">
      <c r="A1085" s="4"/>
      <c r="B1085" s="4"/>
      <c r="D1085" s="138"/>
      <c r="U1085" s="4"/>
      <c r="V1085" s="4"/>
      <c r="W1085" s="118"/>
      <c r="X1085" s="3"/>
      <c r="Y1085" s="119"/>
      <c r="Z1085" s="3"/>
    </row>
    <row r="1086" spans="1:26" ht="12.75">
      <c r="A1086" s="4"/>
      <c r="B1086" s="4"/>
      <c r="D1086" s="138"/>
      <c r="U1086" s="4"/>
      <c r="V1086" s="4"/>
      <c r="W1086" s="118"/>
      <c r="X1086" s="3"/>
      <c r="Y1086" s="119"/>
      <c r="Z1086" s="3"/>
    </row>
    <row r="1087" spans="1:26" ht="12.75">
      <c r="A1087" s="4"/>
      <c r="B1087" s="4"/>
      <c r="D1087" s="138"/>
      <c r="U1087" s="4"/>
      <c r="V1087" s="4"/>
      <c r="W1087" s="118"/>
      <c r="X1087" s="3"/>
      <c r="Y1087" s="119"/>
      <c r="Z1087" s="3"/>
    </row>
    <row r="1088" spans="1:26" ht="12.75">
      <c r="A1088" s="4"/>
      <c r="B1088" s="4"/>
      <c r="D1088" s="138"/>
      <c r="U1088" s="4"/>
      <c r="V1088" s="4"/>
      <c r="W1088" s="118"/>
      <c r="X1088" s="3"/>
      <c r="Y1088" s="119"/>
      <c r="Z1088" s="3"/>
    </row>
    <row r="1089" spans="1:26" ht="12.75">
      <c r="A1089" s="4"/>
      <c r="B1089" s="4"/>
      <c r="D1089" s="138"/>
      <c r="U1089" s="4"/>
      <c r="V1089" s="4"/>
      <c r="W1089" s="118"/>
      <c r="X1089" s="3"/>
      <c r="Y1089" s="119"/>
      <c r="Z1089" s="3"/>
    </row>
    <row r="1090" spans="1:26" ht="12.75">
      <c r="A1090" s="4"/>
      <c r="B1090" s="4"/>
      <c r="D1090" s="138"/>
      <c r="U1090" s="4"/>
      <c r="V1090" s="4"/>
      <c r="W1090" s="118"/>
      <c r="X1090" s="3"/>
      <c r="Y1090" s="119"/>
      <c r="Z1090" s="3"/>
    </row>
    <row r="1091" spans="1:81" ht="12.75">
      <c r="A1091" s="4"/>
      <c r="B1091" s="4"/>
      <c r="D1091" s="114"/>
      <c r="F1091" s="115"/>
      <c r="G1091" s="115"/>
      <c r="O1091" s="4"/>
      <c r="T1091" s="4"/>
      <c r="U1091" s="4"/>
      <c r="V1091" s="4"/>
      <c r="W1091" s="118"/>
      <c r="X1091" s="3"/>
      <c r="Y1091" s="119"/>
      <c r="Z1091" s="3"/>
      <c r="BO1091" s="115"/>
      <c r="BR1091" s="4"/>
      <c r="BW1091" s="4"/>
      <c r="CC1091" s="4"/>
    </row>
    <row r="1092" spans="1:81" ht="12.75">
      <c r="A1092" s="4"/>
      <c r="B1092" s="4"/>
      <c r="D1092" s="114"/>
      <c r="F1092" s="115"/>
      <c r="G1092" s="115"/>
      <c r="O1092" s="4"/>
      <c r="T1092" s="4"/>
      <c r="U1092" s="4"/>
      <c r="V1092" s="4"/>
      <c r="W1092" s="118"/>
      <c r="X1092" s="3"/>
      <c r="Y1092" s="119"/>
      <c r="Z1092" s="3"/>
      <c r="BO1092" s="115"/>
      <c r="BR1092" s="4"/>
      <c r="BW1092" s="4"/>
      <c r="CC1092" s="4"/>
    </row>
    <row r="1093" spans="1:81" ht="12.75">
      <c r="A1093" s="4"/>
      <c r="B1093" s="4"/>
      <c r="D1093" s="114"/>
      <c r="F1093" s="115"/>
      <c r="G1093" s="115"/>
      <c r="O1093" s="4"/>
      <c r="T1093" s="4"/>
      <c r="U1093" s="4"/>
      <c r="V1093" s="4"/>
      <c r="W1093" s="118"/>
      <c r="X1093" s="3"/>
      <c r="Y1093" s="119"/>
      <c r="Z1093" s="3"/>
      <c r="BO1093" s="115"/>
      <c r="BR1093" s="4"/>
      <c r="BW1093" s="4"/>
      <c r="CC1093" s="4"/>
    </row>
    <row r="1094" spans="1:81" ht="12.75">
      <c r="A1094" s="4"/>
      <c r="B1094" s="4"/>
      <c r="D1094" s="114"/>
      <c r="F1094" s="115"/>
      <c r="G1094" s="115"/>
      <c r="O1094" s="4"/>
      <c r="T1094" s="4"/>
      <c r="U1094" s="4"/>
      <c r="V1094" s="4"/>
      <c r="W1094" s="118"/>
      <c r="X1094" s="3"/>
      <c r="Y1094" s="119"/>
      <c r="Z1094" s="3"/>
      <c r="BO1094" s="115"/>
      <c r="BR1094" s="4"/>
      <c r="BW1094" s="4"/>
      <c r="CC1094" s="4"/>
    </row>
    <row r="1095" spans="1:81" ht="12.75">
      <c r="A1095" s="4"/>
      <c r="B1095" s="4"/>
      <c r="D1095" s="114"/>
      <c r="F1095" s="115"/>
      <c r="G1095" s="115"/>
      <c r="O1095" s="4"/>
      <c r="T1095" s="4"/>
      <c r="U1095" s="4"/>
      <c r="V1095" s="4"/>
      <c r="W1095" s="118"/>
      <c r="X1095" s="3"/>
      <c r="Y1095" s="119"/>
      <c r="Z1095" s="3"/>
      <c r="BO1095" s="115"/>
      <c r="BR1095" s="4"/>
      <c r="BW1095" s="4"/>
      <c r="CC1095" s="4"/>
    </row>
    <row r="1096" spans="1:81" ht="12.75">
      <c r="A1096" s="4"/>
      <c r="D1096" s="114"/>
      <c r="F1096" s="115"/>
      <c r="G1096" s="115"/>
      <c r="O1096" s="4"/>
      <c r="T1096" s="4"/>
      <c r="U1096" s="4"/>
      <c r="V1096" s="4"/>
      <c r="W1096" s="118"/>
      <c r="X1096" s="3"/>
      <c r="Y1096" s="119"/>
      <c r="Z1096" s="3"/>
      <c r="BO1096" s="115"/>
      <c r="BR1096" s="4"/>
      <c r="BW1096" s="4"/>
      <c r="CC1096" s="4"/>
    </row>
    <row r="1097" spans="1:81" ht="12.75">
      <c r="A1097" s="4"/>
      <c r="D1097" s="114"/>
      <c r="F1097" s="115"/>
      <c r="G1097" s="115"/>
      <c r="O1097" s="4"/>
      <c r="T1097" s="4"/>
      <c r="U1097" s="4"/>
      <c r="V1097" s="4"/>
      <c r="W1097" s="118"/>
      <c r="X1097" s="3"/>
      <c r="Y1097" s="119"/>
      <c r="Z1097" s="3"/>
      <c r="BO1097" s="115"/>
      <c r="BR1097" s="4"/>
      <c r="BW1097" s="4"/>
      <c r="CC1097" s="4"/>
    </row>
    <row r="1098" spans="1:81" ht="12.75">
      <c r="A1098" s="4"/>
      <c r="D1098" s="114"/>
      <c r="F1098" s="115"/>
      <c r="G1098" s="115"/>
      <c r="O1098" s="4"/>
      <c r="T1098" s="4"/>
      <c r="U1098" s="4"/>
      <c r="V1098" s="4"/>
      <c r="W1098" s="118"/>
      <c r="X1098" s="3"/>
      <c r="Y1098" s="119"/>
      <c r="Z1098" s="3"/>
      <c r="BO1098" s="115"/>
      <c r="BR1098" s="4"/>
      <c r="BW1098" s="4"/>
      <c r="CC1098" s="4"/>
    </row>
    <row r="1099" spans="1:81" ht="12.75">
      <c r="A1099" s="4"/>
      <c r="D1099" s="114"/>
      <c r="F1099" s="115"/>
      <c r="G1099" s="115"/>
      <c r="O1099" s="4"/>
      <c r="T1099" s="4"/>
      <c r="U1099" s="4"/>
      <c r="V1099" s="4"/>
      <c r="W1099" s="118"/>
      <c r="X1099" s="3"/>
      <c r="Y1099" s="119"/>
      <c r="Z1099" s="3"/>
      <c r="BO1099" s="115"/>
      <c r="BR1099" s="4"/>
      <c r="BW1099" s="4"/>
      <c r="CC1099" s="4"/>
    </row>
    <row r="1100" spans="1:81" ht="12.75">
      <c r="A1100" s="4"/>
      <c r="D1100" s="114"/>
      <c r="F1100" s="115"/>
      <c r="G1100" s="115"/>
      <c r="O1100" s="4"/>
      <c r="T1100" s="4"/>
      <c r="U1100" s="4"/>
      <c r="V1100" s="4"/>
      <c r="W1100" s="118"/>
      <c r="X1100" s="3"/>
      <c r="Y1100" s="119"/>
      <c r="Z1100" s="3"/>
      <c r="BO1100" s="115"/>
      <c r="BR1100" s="4"/>
      <c r="BW1100" s="4"/>
      <c r="CC1100" s="4"/>
    </row>
    <row r="1101" spans="1:81" ht="12.75">
      <c r="A1101" s="4"/>
      <c r="D1101" s="114"/>
      <c r="F1101" s="115"/>
      <c r="G1101" s="115"/>
      <c r="O1101" s="4"/>
      <c r="T1101" s="4"/>
      <c r="U1101" s="4"/>
      <c r="V1101" s="4"/>
      <c r="W1101" s="118"/>
      <c r="X1101" s="3"/>
      <c r="Y1101" s="119"/>
      <c r="Z1101" s="3"/>
      <c r="BO1101" s="115"/>
      <c r="BR1101" s="4"/>
      <c r="BW1101" s="4"/>
      <c r="CC1101" s="4"/>
    </row>
    <row r="1102" spans="1:81" ht="12.75">
      <c r="A1102" s="4"/>
      <c r="D1102" s="114"/>
      <c r="F1102" s="115"/>
      <c r="G1102" s="115"/>
      <c r="O1102" s="4"/>
      <c r="T1102" s="4"/>
      <c r="U1102" s="4"/>
      <c r="V1102" s="4"/>
      <c r="W1102" s="118"/>
      <c r="X1102" s="3"/>
      <c r="Y1102" s="119"/>
      <c r="Z1102" s="3"/>
      <c r="BO1102" s="115"/>
      <c r="BR1102" s="4"/>
      <c r="BW1102" s="4"/>
      <c r="CC1102" s="4"/>
    </row>
    <row r="1103" spans="1:81" ht="12.75">
      <c r="A1103" s="4"/>
      <c r="D1103" s="114"/>
      <c r="F1103" s="115"/>
      <c r="G1103" s="115"/>
      <c r="O1103" s="4"/>
      <c r="T1103" s="4"/>
      <c r="U1103" s="4"/>
      <c r="V1103" s="4"/>
      <c r="W1103" s="118"/>
      <c r="X1103" s="3"/>
      <c r="Y1103" s="119"/>
      <c r="Z1103" s="3"/>
      <c r="BO1103" s="115"/>
      <c r="BR1103" s="4"/>
      <c r="BW1103" s="4"/>
      <c r="CC1103" s="4"/>
    </row>
    <row r="1104" spans="1:81" ht="12.75">
      <c r="A1104" s="4"/>
      <c r="D1104" s="114"/>
      <c r="F1104" s="115"/>
      <c r="G1104" s="115"/>
      <c r="O1104" s="4"/>
      <c r="T1104" s="4"/>
      <c r="U1104" s="4"/>
      <c r="V1104" s="4"/>
      <c r="W1104" s="118"/>
      <c r="X1104" s="3"/>
      <c r="Y1104" s="119"/>
      <c r="Z1104" s="3"/>
      <c r="BO1104" s="115"/>
      <c r="BR1104" s="4"/>
      <c r="BW1104" s="4"/>
      <c r="CC1104" s="4"/>
    </row>
    <row r="1105" spans="1:81" ht="12.75">
      <c r="A1105" s="4"/>
      <c r="D1105" s="114"/>
      <c r="F1105" s="115"/>
      <c r="G1105" s="115"/>
      <c r="O1105" s="4"/>
      <c r="T1105" s="4"/>
      <c r="U1105" s="4"/>
      <c r="V1105" s="4"/>
      <c r="W1105" s="118"/>
      <c r="X1105" s="3"/>
      <c r="Y1105" s="119"/>
      <c r="Z1105" s="3"/>
      <c r="BO1105" s="115"/>
      <c r="BR1105" s="4"/>
      <c r="BW1105" s="4"/>
      <c r="CC1105" s="4"/>
    </row>
    <row r="1106" spans="1:81" ht="12.75">
      <c r="A1106" s="4"/>
      <c r="D1106" s="114"/>
      <c r="F1106" s="115"/>
      <c r="G1106" s="115"/>
      <c r="O1106" s="4"/>
      <c r="T1106" s="4"/>
      <c r="U1106" s="4"/>
      <c r="V1106" s="4"/>
      <c r="W1106" s="118"/>
      <c r="X1106" s="3"/>
      <c r="Y1106" s="119"/>
      <c r="Z1106" s="3"/>
      <c r="BO1106" s="115"/>
      <c r="BR1106" s="4"/>
      <c r="BW1106" s="4"/>
      <c r="CC1106" s="4"/>
    </row>
    <row r="1107" spans="1:81" ht="12.75">
      <c r="A1107" s="4"/>
      <c r="D1107" s="114"/>
      <c r="F1107" s="115"/>
      <c r="G1107" s="115"/>
      <c r="O1107" s="4"/>
      <c r="T1107" s="4"/>
      <c r="U1107" s="4"/>
      <c r="V1107" s="4"/>
      <c r="W1107" s="118"/>
      <c r="X1107" s="3"/>
      <c r="Y1107" s="119"/>
      <c r="Z1107" s="3"/>
      <c r="BO1107" s="115"/>
      <c r="BR1107" s="4"/>
      <c r="BW1107" s="4"/>
      <c r="CC1107" s="4"/>
    </row>
    <row r="1108" spans="1:81" ht="12.75">
      <c r="A1108" s="4"/>
      <c r="D1108" s="114"/>
      <c r="F1108" s="115"/>
      <c r="G1108" s="115"/>
      <c r="O1108" s="4"/>
      <c r="T1108" s="4"/>
      <c r="U1108" s="4"/>
      <c r="V1108" s="4"/>
      <c r="W1108" s="118"/>
      <c r="X1108" s="3"/>
      <c r="Y1108" s="119"/>
      <c r="Z1108" s="3"/>
      <c r="BO1108" s="115"/>
      <c r="BR1108" s="4"/>
      <c r="BW1108" s="4"/>
      <c r="CC1108" s="4"/>
    </row>
    <row r="1109" spans="1:81" ht="12.75">
      <c r="A1109" s="4"/>
      <c r="D1109" s="114"/>
      <c r="F1109" s="115"/>
      <c r="G1109" s="115"/>
      <c r="O1109" s="4"/>
      <c r="T1109" s="4"/>
      <c r="U1109" s="4"/>
      <c r="V1109" s="4"/>
      <c r="W1109" s="118"/>
      <c r="X1109" s="3"/>
      <c r="Y1109" s="119"/>
      <c r="Z1109" s="3"/>
      <c r="BO1109" s="115"/>
      <c r="BR1109" s="4"/>
      <c r="BW1109" s="4"/>
      <c r="CC1109" s="4"/>
    </row>
    <row r="1110" spans="1:81" ht="12.75">
      <c r="A1110" s="4"/>
      <c r="D1110" s="114"/>
      <c r="F1110" s="115"/>
      <c r="G1110" s="115"/>
      <c r="O1110" s="4"/>
      <c r="T1110" s="4"/>
      <c r="U1110" s="4"/>
      <c r="V1110" s="4"/>
      <c r="W1110" s="118"/>
      <c r="X1110" s="3"/>
      <c r="Y1110" s="119"/>
      <c r="Z1110" s="3"/>
      <c r="BO1110" s="115"/>
      <c r="BR1110" s="4"/>
      <c r="BW1110" s="4"/>
      <c r="CC1110" s="4"/>
    </row>
    <row r="1111" spans="1:81" ht="12.75">
      <c r="A1111" s="4"/>
      <c r="D1111" s="114"/>
      <c r="F1111" s="115"/>
      <c r="G1111" s="115"/>
      <c r="O1111" s="4"/>
      <c r="T1111" s="4"/>
      <c r="U1111" s="4"/>
      <c r="V1111" s="4"/>
      <c r="W1111" s="118"/>
      <c r="X1111" s="3"/>
      <c r="Y1111" s="119"/>
      <c r="Z1111" s="3"/>
      <c r="BO1111" s="115"/>
      <c r="BR1111" s="4"/>
      <c r="BW1111" s="4"/>
      <c r="CC1111" s="4"/>
    </row>
    <row r="1112" spans="1:81" ht="12.75">
      <c r="A1112" s="4"/>
      <c r="D1112" s="114"/>
      <c r="F1112" s="115"/>
      <c r="G1112" s="115"/>
      <c r="O1112" s="4"/>
      <c r="T1112" s="4"/>
      <c r="U1112" s="4"/>
      <c r="V1112" s="4"/>
      <c r="W1112" s="118"/>
      <c r="X1112" s="3"/>
      <c r="Y1112" s="119"/>
      <c r="Z1112" s="3"/>
      <c r="BO1112" s="115"/>
      <c r="BR1112" s="4"/>
      <c r="BW1112" s="4"/>
      <c r="CC1112" s="4"/>
    </row>
    <row r="1113" spans="1:81" ht="12.75">
      <c r="A1113" s="4"/>
      <c r="D1113" s="114"/>
      <c r="F1113" s="115"/>
      <c r="G1113" s="115"/>
      <c r="O1113" s="4"/>
      <c r="T1113" s="4"/>
      <c r="U1113" s="4"/>
      <c r="V1113" s="4"/>
      <c r="W1113" s="118"/>
      <c r="X1113" s="3"/>
      <c r="Y1113" s="119"/>
      <c r="Z1113" s="3"/>
      <c r="BO1113" s="115"/>
      <c r="BR1113" s="4"/>
      <c r="BW1113" s="4"/>
      <c r="CC1113" s="4"/>
    </row>
    <row r="1114" spans="1:81" ht="12.75">
      <c r="A1114" s="4"/>
      <c r="D1114" s="114"/>
      <c r="F1114" s="115"/>
      <c r="G1114" s="115"/>
      <c r="O1114" s="4"/>
      <c r="T1114" s="4"/>
      <c r="U1114" s="4"/>
      <c r="V1114" s="4"/>
      <c r="W1114" s="118"/>
      <c r="X1114" s="3"/>
      <c r="Y1114" s="119"/>
      <c r="Z1114" s="3"/>
      <c r="BO1114" s="115"/>
      <c r="BR1114" s="4"/>
      <c r="BW1114" s="4"/>
      <c r="CC1114" s="4"/>
    </row>
    <row r="1115" spans="1:81" ht="12.75">
      <c r="A1115" s="4"/>
      <c r="D1115" s="114"/>
      <c r="F1115" s="115"/>
      <c r="G1115" s="115"/>
      <c r="O1115" s="4"/>
      <c r="T1115" s="4"/>
      <c r="U1115" s="4"/>
      <c r="V1115" s="4"/>
      <c r="W1115" s="118"/>
      <c r="X1115" s="3"/>
      <c r="Y1115" s="119"/>
      <c r="Z1115" s="3"/>
      <c r="BO1115" s="115"/>
      <c r="BR1115" s="4"/>
      <c r="BW1115" s="4"/>
      <c r="CC1115" s="4"/>
    </row>
    <row r="1116" spans="1:81" ht="12.75">
      <c r="A1116" s="4"/>
      <c r="D1116" s="114"/>
      <c r="F1116" s="115"/>
      <c r="G1116" s="115"/>
      <c r="O1116" s="4"/>
      <c r="T1116" s="4"/>
      <c r="U1116" s="4"/>
      <c r="V1116" s="4"/>
      <c r="W1116" s="118"/>
      <c r="X1116" s="3"/>
      <c r="Y1116" s="119"/>
      <c r="Z1116" s="3"/>
      <c r="BO1116" s="115"/>
      <c r="BR1116" s="4"/>
      <c r="BW1116" s="4"/>
      <c r="CC1116" s="4"/>
    </row>
    <row r="1117" spans="1:81" ht="12.75">
      <c r="A1117" s="4"/>
      <c r="D1117" s="114"/>
      <c r="F1117" s="115"/>
      <c r="G1117" s="115"/>
      <c r="O1117" s="4"/>
      <c r="T1117" s="4"/>
      <c r="U1117" s="4"/>
      <c r="V1117" s="4"/>
      <c r="W1117" s="118"/>
      <c r="X1117" s="3"/>
      <c r="Y1117" s="119"/>
      <c r="Z1117" s="3"/>
      <c r="BO1117" s="115"/>
      <c r="BR1117" s="4"/>
      <c r="BW1117" s="4"/>
      <c r="CC1117" s="4"/>
    </row>
    <row r="1118" spans="4:81" ht="12.75">
      <c r="D1118" s="114"/>
      <c r="F1118" s="115"/>
      <c r="G1118" s="115"/>
      <c r="O1118" s="4"/>
      <c r="T1118" s="4"/>
      <c r="U1118" s="4"/>
      <c r="V1118" s="4"/>
      <c r="W1118" s="118"/>
      <c r="X1118" s="3"/>
      <c r="Y1118" s="119"/>
      <c r="Z1118" s="3"/>
      <c r="BO1118" s="115"/>
      <c r="BR1118" s="4"/>
      <c r="BW1118" s="4"/>
      <c r="CC1118" s="4"/>
    </row>
    <row r="1119" spans="4:81" ht="12.75">
      <c r="D1119" s="114"/>
      <c r="F1119" s="115"/>
      <c r="G1119" s="115"/>
      <c r="O1119" s="4"/>
      <c r="T1119" s="4"/>
      <c r="U1119" s="4"/>
      <c r="V1119" s="4"/>
      <c r="W1119" s="118"/>
      <c r="X1119" s="3"/>
      <c r="Y1119" s="119"/>
      <c r="Z1119" s="3"/>
      <c r="BO1119" s="115"/>
      <c r="BR1119" s="4"/>
      <c r="BW1119" s="4"/>
      <c r="CC1119" s="4"/>
    </row>
    <row r="1120" spans="4:81" ht="12.75">
      <c r="D1120" s="114"/>
      <c r="F1120" s="115"/>
      <c r="G1120" s="115"/>
      <c r="O1120" s="4"/>
      <c r="T1120" s="4"/>
      <c r="U1120" s="4"/>
      <c r="V1120" s="4"/>
      <c r="W1120" s="118"/>
      <c r="X1120" s="3"/>
      <c r="Y1120" s="119"/>
      <c r="Z1120" s="3"/>
      <c r="BO1120" s="115"/>
      <c r="BR1120" s="4"/>
      <c r="BW1120" s="4"/>
      <c r="CC1120" s="4"/>
    </row>
    <row r="1121" spans="4:81" ht="12.75">
      <c r="D1121" s="114"/>
      <c r="F1121" s="115"/>
      <c r="G1121" s="115"/>
      <c r="O1121" s="4"/>
      <c r="T1121" s="4"/>
      <c r="U1121" s="4"/>
      <c r="V1121" s="4"/>
      <c r="W1121" s="118"/>
      <c r="X1121" s="3"/>
      <c r="Y1121" s="119"/>
      <c r="Z1121" s="3"/>
      <c r="BO1121" s="115"/>
      <c r="BR1121" s="4"/>
      <c r="BW1121" s="4"/>
      <c r="CC1121" s="4"/>
    </row>
    <row r="1122" spans="4:81" ht="12.75">
      <c r="D1122" s="114"/>
      <c r="F1122" s="115"/>
      <c r="G1122" s="115"/>
      <c r="O1122" s="4"/>
      <c r="T1122" s="4"/>
      <c r="U1122" s="4"/>
      <c r="V1122" s="4"/>
      <c r="W1122" s="118"/>
      <c r="X1122" s="3"/>
      <c r="Y1122" s="119"/>
      <c r="Z1122" s="3"/>
      <c r="BO1122" s="115"/>
      <c r="BR1122" s="4"/>
      <c r="BW1122" s="4"/>
      <c r="CC1122" s="4"/>
    </row>
    <row r="1123" spans="4:81" ht="12.75">
      <c r="D1123" s="114"/>
      <c r="F1123" s="115"/>
      <c r="G1123" s="115"/>
      <c r="O1123" s="4"/>
      <c r="T1123" s="4"/>
      <c r="U1123" s="4"/>
      <c r="V1123" s="4"/>
      <c r="W1123" s="118"/>
      <c r="X1123" s="3"/>
      <c r="Y1123" s="119"/>
      <c r="Z1123" s="3"/>
      <c r="BO1123" s="115"/>
      <c r="BR1123" s="4"/>
      <c r="BW1123" s="4"/>
      <c r="CC1123" s="4"/>
    </row>
    <row r="1124" spans="4:81" ht="12.75">
      <c r="D1124" s="114"/>
      <c r="F1124" s="115"/>
      <c r="G1124" s="115"/>
      <c r="O1124" s="4"/>
      <c r="T1124" s="4"/>
      <c r="U1124" s="4"/>
      <c r="V1124" s="4"/>
      <c r="W1124" s="118"/>
      <c r="X1124" s="3"/>
      <c r="Y1124" s="119"/>
      <c r="Z1124" s="3"/>
      <c r="BO1124" s="115"/>
      <c r="BR1124" s="4"/>
      <c r="BW1124" s="4"/>
      <c r="CC1124" s="4"/>
    </row>
    <row r="1125" spans="4:81" ht="12.75">
      <c r="D1125" s="114"/>
      <c r="F1125" s="115"/>
      <c r="G1125" s="115"/>
      <c r="O1125" s="4"/>
      <c r="T1125" s="4"/>
      <c r="U1125" s="4"/>
      <c r="V1125" s="4"/>
      <c r="W1125" s="118"/>
      <c r="X1125" s="3"/>
      <c r="Y1125" s="119"/>
      <c r="Z1125" s="3"/>
      <c r="BO1125" s="115"/>
      <c r="BR1125" s="4"/>
      <c r="BW1125" s="4"/>
      <c r="CC1125" s="4"/>
    </row>
    <row r="1126" spans="4:81" ht="12.75">
      <c r="D1126" s="114"/>
      <c r="F1126" s="115"/>
      <c r="G1126" s="115"/>
      <c r="O1126" s="4"/>
      <c r="T1126" s="4"/>
      <c r="U1126" s="4"/>
      <c r="V1126" s="4"/>
      <c r="W1126" s="118"/>
      <c r="X1126" s="3"/>
      <c r="Y1126" s="119"/>
      <c r="Z1126" s="3"/>
      <c r="BO1126" s="115"/>
      <c r="BR1126" s="4"/>
      <c r="BW1126" s="4"/>
      <c r="CC1126" s="4"/>
    </row>
    <row r="1127" spans="4:81" ht="12.75">
      <c r="D1127" s="114"/>
      <c r="F1127" s="115"/>
      <c r="G1127" s="115"/>
      <c r="O1127" s="4"/>
      <c r="T1127" s="4"/>
      <c r="U1127" s="4"/>
      <c r="V1127" s="4"/>
      <c r="W1127" s="118"/>
      <c r="X1127" s="3"/>
      <c r="Y1127" s="119"/>
      <c r="Z1127" s="3"/>
      <c r="BO1127" s="115"/>
      <c r="BR1127" s="4"/>
      <c r="BW1127" s="4"/>
      <c r="CC1127" s="4"/>
    </row>
    <row r="1128" spans="4:81" ht="12.75">
      <c r="D1128" s="114"/>
      <c r="F1128" s="115"/>
      <c r="G1128" s="115"/>
      <c r="O1128" s="4"/>
      <c r="T1128" s="4"/>
      <c r="U1128" s="4"/>
      <c r="V1128" s="4"/>
      <c r="W1128" s="118"/>
      <c r="X1128" s="3"/>
      <c r="Y1128" s="119"/>
      <c r="Z1128" s="3"/>
      <c r="BO1128" s="115"/>
      <c r="BR1128" s="4"/>
      <c r="BW1128" s="4"/>
      <c r="CC1128" s="4"/>
    </row>
    <row r="1129" spans="4:81" ht="12.75">
      <c r="D1129" s="114"/>
      <c r="F1129" s="115"/>
      <c r="G1129" s="115"/>
      <c r="O1129" s="4"/>
      <c r="T1129" s="4"/>
      <c r="U1129" s="4"/>
      <c r="V1129" s="4"/>
      <c r="W1129" s="118"/>
      <c r="X1129" s="3"/>
      <c r="Y1129" s="119"/>
      <c r="Z1129" s="3"/>
      <c r="BO1129" s="115"/>
      <c r="BR1129" s="4"/>
      <c r="BW1129" s="4"/>
      <c r="CC1129" s="4"/>
    </row>
    <row r="1130" spans="4:81" ht="12.75">
      <c r="D1130" s="114"/>
      <c r="F1130" s="115"/>
      <c r="G1130" s="115"/>
      <c r="O1130" s="4"/>
      <c r="T1130" s="4"/>
      <c r="U1130" s="4"/>
      <c r="V1130" s="4"/>
      <c r="W1130" s="118"/>
      <c r="X1130" s="3"/>
      <c r="Y1130" s="119"/>
      <c r="Z1130" s="3"/>
      <c r="BO1130" s="115"/>
      <c r="BR1130" s="4"/>
      <c r="BW1130" s="4"/>
      <c r="CC1130" s="4"/>
    </row>
    <row r="1131" spans="4:81" ht="12.75">
      <c r="D1131" s="114"/>
      <c r="F1131" s="115"/>
      <c r="G1131" s="115"/>
      <c r="O1131" s="4"/>
      <c r="T1131" s="4"/>
      <c r="U1131" s="4"/>
      <c r="V1131" s="4"/>
      <c r="W1131" s="118"/>
      <c r="X1131" s="3"/>
      <c r="Y1131" s="119"/>
      <c r="Z1131" s="3"/>
      <c r="BO1131" s="115"/>
      <c r="BR1131" s="4"/>
      <c r="BW1131" s="4"/>
      <c r="CC1131" s="4"/>
    </row>
    <row r="1132" spans="4:81" ht="12.75">
      <c r="D1132" s="114"/>
      <c r="F1132" s="115"/>
      <c r="G1132" s="115"/>
      <c r="O1132" s="4"/>
      <c r="T1132" s="4"/>
      <c r="U1132" s="4"/>
      <c r="V1132" s="4"/>
      <c r="W1132" s="118"/>
      <c r="X1132" s="3"/>
      <c r="Y1132" s="119"/>
      <c r="Z1132" s="3"/>
      <c r="BO1132" s="115"/>
      <c r="BR1132" s="4"/>
      <c r="BW1132" s="4"/>
      <c r="CC1132" s="4"/>
    </row>
    <row r="1133" spans="4:81" ht="12.75">
      <c r="D1133" s="114"/>
      <c r="F1133" s="115"/>
      <c r="G1133" s="115"/>
      <c r="O1133" s="4"/>
      <c r="T1133" s="4"/>
      <c r="U1133" s="4"/>
      <c r="V1133" s="4"/>
      <c r="W1133" s="118"/>
      <c r="X1133" s="3"/>
      <c r="Y1133" s="119"/>
      <c r="Z1133" s="3"/>
      <c r="BO1133" s="115"/>
      <c r="BR1133" s="4"/>
      <c r="BW1133" s="4"/>
      <c r="CC1133" s="4"/>
    </row>
    <row r="1134" spans="4:81" ht="12.75">
      <c r="D1134" s="114"/>
      <c r="F1134" s="115"/>
      <c r="G1134" s="115"/>
      <c r="O1134" s="4"/>
      <c r="T1134" s="4"/>
      <c r="U1134" s="4"/>
      <c r="V1134" s="4"/>
      <c r="W1134" s="118"/>
      <c r="X1134" s="3"/>
      <c r="Y1134" s="119"/>
      <c r="Z1134" s="3"/>
      <c r="BO1134" s="115"/>
      <c r="BR1134" s="4"/>
      <c r="BW1134" s="4"/>
      <c r="CC1134" s="4"/>
    </row>
    <row r="1135" spans="4:81" ht="12.75">
      <c r="D1135" s="114"/>
      <c r="F1135" s="115"/>
      <c r="G1135" s="115"/>
      <c r="O1135" s="4"/>
      <c r="T1135" s="4"/>
      <c r="U1135" s="4"/>
      <c r="V1135" s="4"/>
      <c r="W1135" s="118"/>
      <c r="X1135" s="3"/>
      <c r="Y1135" s="119"/>
      <c r="Z1135" s="3"/>
      <c r="BO1135" s="115"/>
      <c r="BR1135" s="4"/>
      <c r="BW1135" s="4"/>
      <c r="CC1135" s="4"/>
    </row>
    <row r="1136" spans="4:81" ht="12.75">
      <c r="D1136" s="114"/>
      <c r="F1136" s="115"/>
      <c r="G1136" s="115"/>
      <c r="O1136" s="4"/>
      <c r="T1136" s="4"/>
      <c r="U1136" s="4"/>
      <c r="V1136" s="4"/>
      <c r="W1136" s="118"/>
      <c r="X1136" s="3"/>
      <c r="Y1136" s="119"/>
      <c r="Z1136" s="3"/>
      <c r="BO1136" s="115"/>
      <c r="BR1136" s="4"/>
      <c r="BW1136" s="4"/>
      <c r="CC1136" s="4"/>
    </row>
    <row r="1137" spans="4:81" ht="12.75">
      <c r="D1137" s="114"/>
      <c r="F1137" s="115"/>
      <c r="G1137" s="115"/>
      <c r="O1137" s="4"/>
      <c r="T1137" s="4"/>
      <c r="U1137" s="4"/>
      <c r="V1137" s="4"/>
      <c r="W1137" s="118"/>
      <c r="X1137" s="3"/>
      <c r="Y1137" s="119"/>
      <c r="Z1137" s="3"/>
      <c r="BO1137" s="115"/>
      <c r="BR1137" s="4"/>
      <c r="BW1137" s="4"/>
      <c r="CC1137" s="4"/>
    </row>
    <row r="1138" spans="4:81" ht="12.75">
      <c r="D1138" s="114"/>
      <c r="F1138" s="115"/>
      <c r="G1138" s="115"/>
      <c r="O1138" s="4"/>
      <c r="T1138" s="4"/>
      <c r="U1138" s="4"/>
      <c r="V1138" s="4"/>
      <c r="W1138" s="118"/>
      <c r="X1138" s="3"/>
      <c r="Y1138" s="119"/>
      <c r="Z1138" s="3"/>
      <c r="BO1138" s="115"/>
      <c r="BR1138" s="4"/>
      <c r="BW1138" s="4"/>
      <c r="CC1138" s="4"/>
    </row>
    <row r="1139" spans="4:81" ht="12.75">
      <c r="D1139" s="114"/>
      <c r="F1139" s="115"/>
      <c r="G1139" s="115"/>
      <c r="O1139" s="4"/>
      <c r="T1139" s="4"/>
      <c r="U1139" s="4"/>
      <c r="V1139" s="4"/>
      <c r="W1139" s="118"/>
      <c r="X1139" s="3"/>
      <c r="Y1139" s="119"/>
      <c r="Z1139" s="3"/>
      <c r="BO1139" s="115"/>
      <c r="BR1139" s="4"/>
      <c r="BW1139" s="4"/>
      <c r="CC1139" s="4"/>
    </row>
    <row r="1140" spans="4:81" ht="12.75">
      <c r="D1140" s="114"/>
      <c r="F1140" s="115"/>
      <c r="G1140" s="115"/>
      <c r="O1140" s="4"/>
      <c r="T1140" s="4"/>
      <c r="U1140" s="4"/>
      <c r="V1140" s="4"/>
      <c r="W1140" s="118"/>
      <c r="X1140" s="3"/>
      <c r="Y1140" s="119"/>
      <c r="Z1140" s="3"/>
      <c r="BO1140" s="115"/>
      <c r="BR1140" s="4"/>
      <c r="BW1140" s="4"/>
      <c r="CC1140" s="4"/>
    </row>
    <row r="1141" spans="4:81" ht="12.75">
      <c r="D1141" s="114"/>
      <c r="F1141" s="115"/>
      <c r="G1141" s="115"/>
      <c r="O1141" s="4"/>
      <c r="T1141" s="4"/>
      <c r="U1141" s="4"/>
      <c r="V1141" s="4"/>
      <c r="W1141" s="118"/>
      <c r="X1141" s="3"/>
      <c r="Y1141" s="119"/>
      <c r="Z1141" s="3"/>
      <c r="BO1141" s="115"/>
      <c r="BR1141" s="4"/>
      <c r="BW1141" s="4"/>
      <c r="CC1141" s="4"/>
    </row>
    <row r="1142" spans="4:81" ht="12.75">
      <c r="D1142" s="114"/>
      <c r="F1142" s="115"/>
      <c r="G1142" s="115"/>
      <c r="O1142" s="4"/>
      <c r="T1142" s="4"/>
      <c r="U1142" s="4"/>
      <c r="V1142" s="4"/>
      <c r="W1142" s="118"/>
      <c r="X1142" s="3"/>
      <c r="Y1142" s="119"/>
      <c r="Z1142" s="3"/>
      <c r="BO1142" s="115"/>
      <c r="BR1142" s="4"/>
      <c r="BW1142" s="4"/>
      <c r="CC1142" s="4"/>
    </row>
    <row r="1143" spans="4:81" ht="12.75">
      <c r="D1143" s="114"/>
      <c r="F1143" s="115"/>
      <c r="G1143" s="115"/>
      <c r="O1143" s="4"/>
      <c r="T1143" s="4"/>
      <c r="U1143" s="4"/>
      <c r="V1143" s="4"/>
      <c r="W1143" s="118"/>
      <c r="X1143" s="3"/>
      <c r="Y1143" s="119"/>
      <c r="Z1143" s="3"/>
      <c r="BO1143" s="115"/>
      <c r="BR1143" s="4"/>
      <c r="BW1143" s="4"/>
      <c r="CC1143" s="4"/>
    </row>
    <row r="1144" spans="4:81" ht="12.75">
      <c r="D1144" s="114"/>
      <c r="F1144" s="115"/>
      <c r="G1144" s="115"/>
      <c r="O1144" s="4"/>
      <c r="T1144" s="4"/>
      <c r="U1144" s="4"/>
      <c r="V1144" s="4"/>
      <c r="W1144" s="118"/>
      <c r="X1144" s="3"/>
      <c r="Y1144" s="119"/>
      <c r="Z1144" s="3"/>
      <c r="BO1144" s="115"/>
      <c r="BR1144" s="4"/>
      <c r="BW1144" s="4"/>
      <c r="CC1144" s="4"/>
    </row>
    <row r="1145" spans="4:81" ht="12.75">
      <c r="D1145" s="114"/>
      <c r="F1145" s="115"/>
      <c r="G1145" s="115"/>
      <c r="O1145" s="4"/>
      <c r="T1145" s="4"/>
      <c r="U1145" s="4"/>
      <c r="V1145" s="4"/>
      <c r="W1145" s="118"/>
      <c r="X1145" s="3"/>
      <c r="Y1145" s="119"/>
      <c r="Z1145" s="3"/>
      <c r="BO1145" s="115"/>
      <c r="BR1145" s="4"/>
      <c r="BW1145" s="4"/>
      <c r="CC1145" s="4"/>
    </row>
    <row r="1146" spans="4:81" ht="12.75">
      <c r="D1146" s="114"/>
      <c r="F1146" s="115"/>
      <c r="G1146" s="115"/>
      <c r="O1146" s="4"/>
      <c r="T1146" s="4"/>
      <c r="U1146" s="4"/>
      <c r="V1146" s="4"/>
      <c r="W1146" s="118"/>
      <c r="X1146" s="3"/>
      <c r="Y1146" s="119"/>
      <c r="Z1146" s="3"/>
      <c r="BO1146" s="115"/>
      <c r="BR1146" s="4"/>
      <c r="BW1146" s="4"/>
      <c r="CC1146" s="4"/>
    </row>
    <row r="1147" spans="4:81" ht="12.75">
      <c r="D1147" s="114"/>
      <c r="F1147" s="115"/>
      <c r="G1147" s="115"/>
      <c r="O1147" s="4"/>
      <c r="T1147" s="4"/>
      <c r="U1147" s="4"/>
      <c r="V1147" s="4"/>
      <c r="W1147" s="118"/>
      <c r="X1147" s="3"/>
      <c r="Y1147" s="119"/>
      <c r="Z1147" s="3"/>
      <c r="BO1147" s="115"/>
      <c r="BR1147" s="4"/>
      <c r="BW1147" s="4"/>
      <c r="CC1147" s="4"/>
    </row>
    <row r="1148" spans="4:81" ht="12.75">
      <c r="D1148" s="114"/>
      <c r="F1148" s="115"/>
      <c r="G1148" s="115"/>
      <c r="O1148" s="4"/>
      <c r="T1148" s="4"/>
      <c r="U1148" s="4"/>
      <c r="V1148" s="4"/>
      <c r="W1148" s="118"/>
      <c r="X1148" s="3"/>
      <c r="Y1148" s="119"/>
      <c r="Z1148" s="3"/>
      <c r="BO1148" s="115"/>
      <c r="BR1148" s="4"/>
      <c r="BW1148" s="4"/>
      <c r="CC1148" s="4"/>
    </row>
    <row r="1149" spans="4:81" ht="12.75">
      <c r="D1149" s="114"/>
      <c r="F1149" s="115"/>
      <c r="G1149" s="115"/>
      <c r="O1149" s="4"/>
      <c r="T1149" s="4"/>
      <c r="U1149" s="4"/>
      <c r="V1149" s="4"/>
      <c r="W1149" s="118"/>
      <c r="X1149" s="3"/>
      <c r="Y1149" s="119"/>
      <c r="Z1149" s="3"/>
      <c r="BO1149" s="115"/>
      <c r="BR1149" s="4"/>
      <c r="BW1149" s="4"/>
      <c r="CC1149" s="4"/>
    </row>
    <row r="1150" spans="4:81" ht="12.75">
      <c r="D1150" s="114"/>
      <c r="F1150" s="115"/>
      <c r="G1150" s="115"/>
      <c r="O1150" s="4"/>
      <c r="T1150" s="4"/>
      <c r="U1150" s="4"/>
      <c r="V1150" s="4"/>
      <c r="W1150" s="118"/>
      <c r="X1150" s="3"/>
      <c r="Y1150" s="119"/>
      <c r="Z1150" s="3"/>
      <c r="BO1150" s="115"/>
      <c r="BR1150" s="4"/>
      <c r="BW1150" s="4"/>
      <c r="CC1150" s="4"/>
    </row>
    <row r="1151" spans="4:81" ht="12.75">
      <c r="D1151" s="114"/>
      <c r="F1151" s="115"/>
      <c r="G1151" s="115"/>
      <c r="O1151" s="4"/>
      <c r="T1151" s="4"/>
      <c r="U1151" s="4"/>
      <c r="V1151" s="4"/>
      <c r="W1151" s="118"/>
      <c r="X1151" s="3"/>
      <c r="Y1151" s="119"/>
      <c r="Z1151" s="3"/>
      <c r="BO1151" s="115"/>
      <c r="BR1151" s="4"/>
      <c r="BW1151" s="4"/>
      <c r="CC1151" s="4"/>
    </row>
    <row r="1152" spans="4:81" ht="12.75">
      <c r="D1152" s="114"/>
      <c r="F1152" s="115"/>
      <c r="G1152" s="115"/>
      <c r="O1152" s="4"/>
      <c r="T1152" s="4"/>
      <c r="U1152" s="4"/>
      <c r="V1152" s="4"/>
      <c r="W1152" s="118"/>
      <c r="X1152" s="3"/>
      <c r="Y1152" s="119"/>
      <c r="Z1152" s="3"/>
      <c r="BO1152" s="115"/>
      <c r="BR1152" s="4"/>
      <c r="BW1152" s="4"/>
      <c r="CC1152" s="4"/>
    </row>
    <row r="1153" spans="4:81" ht="12.75">
      <c r="D1153" s="114"/>
      <c r="F1153" s="115"/>
      <c r="G1153" s="115"/>
      <c r="O1153" s="4"/>
      <c r="T1153" s="4"/>
      <c r="U1153" s="4"/>
      <c r="V1153" s="4"/>
      <c r="W1153" s="118"/>
      <c r="X1153" s="3"/>
      <c r="Y1153" s="119"/>
      <c r="Z1153" s="3"/>
      <c r="BO1153" s="115"/>
      <c r="BR1153" s="4"/>
      <c r="BW1153" s="4"/>
      <c r="CC1153" s="4"/>
    </row>
    <row r="1154" spans="4:81" ht="12.75">
      <c r="D1154" s="114"/>
      <c r="F1154" s="115"/>
      <c r="G1154" s="115"/>
      <c r="O1154" s="4"/>
      <c r="T1154" s="4"/>
      <c r="U1154" s="4"/>
      <c r="V1154" s="4"/>
      <c r="W1154" s="118"/>
      <c r="X1154" s="3"/>
      <c r="Y1154" s="119"/>
      <c r="Z1154" s="3"/>
      <c r="BO1154" s="115"/>
      <c r="BR1154" s="4"/>
      <c r="BW1154" s="4"/>
      <c r="CC1154" s="4"/>
    </row>
    <row r="1155" spans="4:81" ht="12.75">
      <c r="D1155" s="114"/>
      <c r="F1155" s="115"/>
      <c r="G1155" s="115"/>
      <c r="O1155" s="4"/>
      <c r="T1155" s="4"/>
      <c r="U1155" s="4"/>
      <c r="V1155" s="4"/>
      <c r="W1155" s="118"/>
      <c r="X1155" s="3"/>
      <c r="Y1155" s="119"/>
      <c r="Z1155" s="3"/>
      <c r="BO1155" s="115"/>
      <c r="BR1155" s="4"/>
      <c r="BW1155" s="4"/>
      <c r="CC1155" s="4"/>
    </row>
    <row r="1156" spans="4:81" ht="12.75">
      <c r="D1156" s="114"/>
      <c r="F1156" s="115"/>
      <c r="G1156" s="115"/>
      <c r="O1156" s="4"/>
      <c r="T1156" s="4"/>
      <c r="U1156" s="4"/>
      <c r="V1156" s="4"/>
      <c r="W1156" s="118"/>
      <c r="X1156" s="3"/>
      <c r="Y1156" s="119"/>
      <c r="Z1156" s="3"/>
      <c r="BO1156" s="115"/>
      <c r="BR1156" s="4"/>
      <c r="BW1156" s="4"/>
      <c r="CC1156" s="4"/>
    </row>
    <row r="1157" spans="4:81" ht="12.75">
      <c r="D1157" s="114"/>
      <c r="F1157" s="115"/>
      <c r="G1157" s="115"/>
      <c r="O1157" s="4"/>
      <c r="T1157" s="4"/>
      <c r="U1157" s="4"/>
      <c r="V1157" s="4"/>
      <c r="W1157" s="118"/>
      <c r="X1157" s="3"/>
      <c r="Y1157" s="119"/>
      <c r="Z1157" s="3"/>
      <c r="BO1157" s="115"/>
      <c r="BR1157" s="4"/>
      <c r="BW1157" s="4"/>
      <c r="CC1157" s="4"/>
    </row>
    <row r="1158" spans="4:81" ht="12.75">
      <c r="D1158" s="114"/>
      <c r="F1158" s="115"/>
      <c r="G1158" s="115"/>
      <c r="O1158" s="4"/>
      <c r="T1158" s="4"/>
      <c r="U1158" s="4"/>
      <c r="V1158" s="4"/>
      <c r="W1158" s="118"/>
      <c r="X1158" s="3"/>
      <c r="Y1158" s="119"/>
      <c r="Z1158" s="3"/>
      <c r="BO1158" s="115"/>
      <c r="BR1158" s="4"/>
      <c r="BW1158" s="4"/>
      <c r="CC1158" s="4"/>
    </row>
    <row r="1159" spans="4:81" ht="12.75">
      <c r="D1159" s="114"/>
      <c r="F1159" s="115"/>
      <c r="G1159" s="115"/>
      <c r="O1159" s="4"/>
      <c r="T1159" s="4"/>
      <c r="U1159" s="4"/>
      <c r="V1159" s="4"/>
      <c r="W1159" s="118"/>
      <c r="X1159" s="3"/>
      <c r="Y1159" s="119"/>
      <c r="Z1159" s="3"/>
      <c r="BO1159" s="115"/>
      <c r="BR1159" s="4"/>
      <c r="BW1159" s="4"/>
      <c r="CC1159" s="4"/>
    </row>
    <row r="1160" spans="4:81" ht="12.75">
      <c r="D1160" s="114"/>
      <c r="F1160" s="115"/>
      <c r="G1160" s="115"/>
      <c r="O1160" s="4"/>
      <c r="T1160" s="4"/>
      <c r="U1160" s="4"/>
      <c r="V1160" s="4"/>
      <c r="W1160" s="118"/>
      <c r="X1160" s="3"/>
      <c r="Y1160" s="119"/>
      <c r="Z1160" s="3"/>
      <c r="BO1160" s="115"/>
      <c r="BR1160" s="4"/>
      <c r="BW1160" s="4"/>
      <c r="CC1160" s="4"/>
    </row>
    <row r="1161" spans="4:81" ht="12.75">
      <c r="D1161" s="114"/>
      <c r="F1161" s="115"/>
      <c r="G1161" s="115"/>
      <c r="O1161" s="4"/>
      <c r="T1161" s="4"/>
      <c r="U1161" s="4"/>
      <c r="V1161" s="4"/>
      <c r="W1161" s="118"/>
      <c r="X1161" s="3"/>
      <c r="Y1161" s="119"/>
      <c r="Z1161" s="3"/>
      <c r="BO1161" s="115"/>
      <c r="BR1161" s="4"/>
      <c r="BW1161" s="4"/>
      <c r="CC1161" s="4"/>
    </row>
    <row r="1162" spans="4:81" ht="12.75">
      <c r="D1162" s="114"/>
      <c r="F1162" s="115"/>
      <c r="G1162" s="115"/>
      <c r="O1162" s="4"/>
      <c r="T1162" s="4"/>
      <c r="U1162" s="4"/>
      <c r="V1162" s="4"/>
      <c r="W1162" s="118"/>
      <c r="X1162" s="3"/>
      <c r="Y1162" s="119"/>
      <c r="Z1162" s="3"/>
      <c r="BO1162" s="115"/>
      <c r="BR1162" s="4"/>
      <c r="BW1162" s="4"/>
      <c r="CC1162" s="4"/>
    </row>
    <row r="1163" spans="4:81" ht="12.75">
      <c r="D1163" s="114"/>
      <c r="F1163" s="115"/>
      <c r="G1163" s="115"/>
      <c r="O1163" s="4"/>
      <c r="T1163" s="4"/>
      <c r="U1163" s="4"/>
      <c r="V1163" s="4"/>
      <c r="W1163" s="118"/>
      <c r="X1163" s="3"/>
      <c r="Y1163" s="119"/>
      <c r="Z1163" s="3"/>
      <c r="BO1163" s="115"/>
      <c r="BR1163" s="4"/>
      <c r="BW1163" s="4"/>
      <c r="CC1163" s="4"/>
    </row>
    <row r="1164" spans="4:81" ht="12.75">
      <c r="D1164" s="114"/>
      <c r="F1164" s="115"/>
      <c r="G1164" s="115"/>
      <c r="O1164" s="4"/>
      <c r="T1164" s="4"/>
      <c r="U1164" s="4"/>
      <c r="V1164" s="4"/>
      <c r="W1164" s="118"/>
      <c r="X1164" s="3"/>
      <c r="Y1164" s="119"/>
      <c r="Z1164" s="3"/>
      <c r="BO1164" s="115"/>
      <c r="BR1164" s="4"/>
      <c r="BW1164" s="4"/>
      <c r="CC1164" s="4"/>
    </row>
    <row r="1165" spans="4:81" ht="12.75">
      <c r="D1165" s="114"/>
      <c r="F1165" s="115"/>
      <c r="G1165" s="115"/>
      <c r="O1165" s="4"/>
      <c r="T1165" s="4"/>
      <c r="U1165" s="4"/>
      <c r="V1165" s="4"/>
      <c r="W1165" s="118"/>
      <c r="X1165" s="3"/>
      <c r="Y1165" s="119"/>
      <c r="Z1165" s="3"/>
      <c r="BO1165" s="115"/>
      <c r="BR1165" s="4"/>
      <c r="BW1165" s="4"/>
      <c r="CC1165" s="4"/>
    </row>
    <row r="1166" spans="4:81" ht="12.75">
      <c r="D1166" s="114"/>
      <c r="F1166" s="115"/>
      <c r="G1166" s="115"/>
      <c r="O1166" s="4"/>
      <c r="T1166" s="4"/>
      <c r="U1166" s="4"/>
      <c r="V1166" s="4"/>
      <c r="W1166" s="118"/>
      <c r="X1166" s="3"/>
      <c r="Y1166" s="119"/>
      <c r="Z1166" s="3"/>
      <c r="BO1166" s="115"/>
      <c r="BR1166" s="4"/>
      <c r="BW1166" s="4"/>
      <c r="CC1166" s="4"/>
    </row>
    <row r="1167" spans="4:81" ht="12.75">
      <c r="D1167" s="114"/>
      <c r="F1167" s="115"/>
      <c r="G1167" s="115"/>
      <c r="O1167" s="4"/>
      <c r="T1167" s="4"/>
      <c r="U1167" s="4"/>
      <c r="V1167" s="4"/>
      <c r="W1167" s="118"/>
      <c r="X1167" s="3"/>
      <c r="Y1167" s="119"/>
      <c r="Z1167" s="3"/>
      <c r="BO1167" s="115"/>
      <c r="BR1167" s="4"/>
      <c r="BW1167" s="4"/>
      <c r="CC1167" s="4"/>
    </row>
    <row r="1168" spans="4:81" ht="12.75">
      <c r="D1168" s="114"/>
      <c r="F1168" s="115"/>
      <c r="G1168" s="115"/>
      <c r="O1168" s="4"/>
      <c r="T1168" s="4"/>
      <c r="U1168" s="4"/>
      <c r="V1168" s="4"/>
      <c r="W1168" s="118"/>
      <c r="X1168" s="3"/>
      <c r="Y1168" s="119"/>
      <c r="Z1168" s="3"/>
      <c r="BO1168" s="115"/>
      <c r="BR1168" s="4"/>
      <c r="BW1168" s="4"/>
      <c r="CC1168" s="4"/>
    </row>
    <row r="1169" spans="4:81" ht="12.75">
      <c r="D1169" s="114"/>
      <c r="F1169" s="115"/>
      <c r="G1169" s="115"/>
      <c r="O1169" s="4"/>
      <c r="T1169" s="4"/>
      <c r="U1169" s="4"/>
      <c r="V1169" s="4"/>
      <c r="W1169" s="118"/>
      <c r="X1169" s="3"/>
      <c r="Y1169" s="119"/>
      <c r="Z1169" s="3"/>
      <c r="BO1169" s="115"/>
      <c r="BR1169" s="4"/>
      <c r="BW1169" s="4"/>
      <c r="CC1169" s="4"/>
    </row>
    <row r="1170" spans="4:81" ht="12.75">
      <c r="D1170" s="114"/>
      <c r="F1170" s="115"/>
      <c r="G1170" s="115"/>
      <c r="O1170" s="4"/>
      <c r="T1170" s="4"/>
      <c r="U1170" s="4"/>
      <c r="V1170" s="4"/>
      <c r="W1170" s="118"/>
      <c r="X1170" s="3"/>
      <c r="Y1170" s="119"/>
      <c r="Z1170" s="3"/>
      <c r="BO1170" s="115"/>
      <c r="BR1170" s="4"/>
      <c r="BW1170" s="4"/>
      <c r="CC1170" s="4"/>
    </row>
    <row r="1171" spans="4:81" ht="12.75">
      <c r="D1171" s="114"/>
      <c r="F1171" s="115"/>
      <c r="G1171" s="115"/>
      <c r="O1171" s="4"/>
      <c r="T1171" s="4"/>
      <c r="U1171" s="4"/>
      <c r="V1171" s="4"/>
      <c r="W1171" s="118"/>
      <c r="X1171" s="3"/>
      <c r="Y1171" s="119"/>
      <c r="Z1171" s="3"/>
      <c r="BO1171" s="115"/>
      <c r="BR1171" s="4"/>
      <c r="BW1171" s="4"/>
      <c r="CC1171" s="4"/>
    </row>
    <row r="1172" spans="4:81" ht="12.75">
      <c r="D1172" s="114"/>
      <c r="F1172" s="115"/>
      <c r="G1172" s="115"/>
      <c r="O1172" s="4"/>
      <c r="T1172" s="4"/>
      <c r="U1172" s="4"/>
      <c r="V1172" s="4"/>
      <c r="W1172" s="118"/>
      <c r="X1172" s="3"/>
      <c r="Y1172" s="119"/>
      <c r="Z1172" s="3"/>
      <c r="BO1172" s="115"/>
      <c r="BR1172" s="4"/>
      <c r="BW1172" s="4"/>
      <c r="CC1172" s="4"/>
    </row>
    <row r="1173" spans="4:81" ht="12.75">
      <c r="D1173" s="114"/>
      <c r="F1173" s="115"/>
      <c r="G1173" s="115"/>
      <c r="O1173" s="4"/>
      <c r="T1173" s="4"/>
      <c r="U1173" s="4"/>
      <c r="V1173" s="4"/>
      <c r="W1173" s="118"/>
      <c r="X1173" s="3"/>
      <c r="Y1173" s="119"/>
      <c r="Z1173" s="3"/>
      <c r="BO1173" s="115"/>
      <c r="BR1173" s="4"/>
      <c r="BW1173" s="4"/>
      <c r="CC1173" s="4"/>
    </row>
    <row r="1174" spans="4:81" ht="12.75">
      <c r="D1174" s="114"/>
      <c r="F1174" s="115"/>
      <c r="G1174" s="115"/>
      <c r="O1174" s="4"/>
      <c r="T1174" s="4"/>
      <c r="U1174" s="4"/>
      <c r="V1174" s="4"/>
      <c r="W1174" s="118"/>
      <c r="X1174" s="3"/>
      <c r="Y1174" s="119"/>
      <c r="Z1174" s="3"/>
      <c r="BO1174" s="115"/>
      <c r="BR1174" s="4"/>
      <c r="BW1174" s="4"/>
      <c r="CC1174" s="4"/>
    </row>
    <row r="1175" spans="4:81" ht="12.75">
      <c r="D1175" s="114"/>
      <c r="F1175" s="115"/>
      <c r="G1175" s="115"/>
      <c r="O1175" s="4"/>
      <c r="T1175" s="4"/>
      <c r="U1175" s="4"/>
      <c r="V1175" s="4"/>
      <c r="W1175" s="118"/>
      <c r="X1175" s="3"/>
      <c r="Y1175" s="119"/>
      <c r="Z1175" s="3"/>
      <c r="BO1175" s="115"/>
      <c r="BR1175" s="4"/>
      <c r="BW1175" s="4"/>
      <c r="CC1175" s="4"/>
    </row>
    <row r="1176" spans="4:81" ht="12.75">
      <c r="D1176" s="114"/>
      <c r="F1176" s="115"/>
      <c r="G1176" s="115"/>
      <c r="O1176" s="4"/>
      <c r="T1176" s="4"/>
      <c r="U1176" s="4"/>
      <c r="V1176" s="4"/>
      <c r="W1176" s="118"/>
      <c r="X1176" s="3"/>
      <c r="Y1176" s="119"/>
      <c r="Z1176" s="3"/>
      <c r="BO1176" s="115"/>
      <c r="BR1176" s="4"/>
      <c r="BW1176" s="4"/>
      <c r="CC1176" s="4"/>
    </row>
    <row r="1177" spans="4:81" ht="12.75">
      <c r="D1177" s="114"/>
      <c r="F1177" s="115"/>
      <c r="G1177" s="115"/>
      <c r="O1177" s="4"/>
      <c r="T1177" s="4"/>
      <c r="U1177" s="4"/>
      <c r="V1177" s="4"/>
      <c r="W1177" s="118"/>
      <c r="X1177" s="3"/>
      <c r="Y1177" s="119"/>
      <c r="Z1177" s="3"/>
      <c r="BO1177" s="115"/>
      <c r="BR1177" s="4"/>
      <c r="BW1177" s="4"/>
      <c r="CC1177" s="4"/>
    </row>
    <row r="1178" spans="4:81" ht="12.75">
      <c r="D1178" s="114"/>
      <c r="F1178" s="115"/>
      <c r="G1178" s="115"/>
      <c r="O1178" s="4"/>
      <c r="T1178" s="4"/>
      <c r="U1178" s="4"/>
      <c r="V1178" s="4"/>
      <c r="W1178" s="118"/>
      <c r="X1178" s="3"/>
      <c r="Y1178" s="119"/>
      <c r="Z1178" s="3"/>
      <c r="BO1178" s="115"/>
      <c r="BR1178" s="4"/>
      <c r="BW1178" s="4"/>
      <c r="CC1178" s="4"/>
    </row>
    <row r="1179" spans="4:81" ht="12.75">
      <c r="D1179" s="114"/>
      <c r="F1179" s="115"/>
      <c r="G1179" s="115"/>
      <c r="O1179" s="4"/>
      <c r="T1179" s="4"/>
      <c r="U1179" s="4"/>
      <c r="V1179" s="4"/>
      <c r="W1179" s="118"/>
      <c r="X1179" s="3"/>
      <c r="Y1179" s="119"/>
      <c r="Z1179" s="3"/>
      <c r="BO1179" s="115"/>
      <c r="BR1179" s="4"/>
      <c r="BW1179" s="4"/>
      <c r="CC1179" s="4"/>
    </row>
    <row r="1180" spans="4:81" ht="12.75">
      <c r="D1180" s="114"/>
      <c r="F1180" s="115"/>
      <c r="G1180" s="115"/>
      <c r="O1180" s="4"/>
      <c r="T1180" s="4"/>
      <c r="U1180" s="4"/>
      <c r="V1180" s="4"/>
      <c r="W1180" s="118"/>
      <c r="X1180" s="3"/>
      <c r="Y1180" s="119"/>
      <c r="Z1180" s="3"/>
      <c r="BO1180" s="115"/>
      <c r="BR1180" s="4"/>
      <c r="BW1180" s="4"/>
      <c r="CC1180" s="4"/>
    </row>
    <row r="1181" spans="4:81" ht="12.75">
      <c r="D1181" s="114"/>
      <c r="F1181" s="115"/>
      <c r="G1181" s="115"/>
      <c r="O1181" s="4"/>
      <c r="T1181" s="4"/>
      <c r="U1181" s="4"/>
      <c r="V1181" s="4"/>
      <c r="W1181" s="118"/>
      <c r="X1181" s="3"/>
      <c r="Y1181" s="119"/>
      <c r="Z1181" s="3"/>
      <c r="BO1181" s="115"/>
      <c r="BR1181" s="4"/>
      <c r="BW1181" s="4"/>
      <c r="CC1181" s="4"/>
    </row>
    <row r="1182" spans="4:81" ht="12.75">
      <c r="D1182" s="114"/>
      <c r="F1182" s="115"/>
      <c r="G1182" s="115"/>
      <c r="O1182" s="4"/>
      <c r="T1182" s="4"/>
      <c r="U1182" s="4"/>
      <c r="V1182" s="4"/>
      <c r="W1182" s="118"/>
      <c r="X1182" s="3"/>
      <c r="Y1182" s="119"/>
      <c r="Z1182" s="3"/>
      <c r="BO1182" s="115"/>
      <c r="BR1182" s="4"/>
      <c r="BW1182" s="4"/>
      <c r="CC1182" s="4"/>
    </row>
    <row r="1183" spans="4:81" ht="12.75">
      <c r="D1183" s="114"/>
      <c r="F1183" s="115"/>
      <c r="G1183" s="115"/>
      <c r="O1183" s="4"/>
      <c r="T1183" s="4"/>
      <c r="U1183" s="4"/>
      <c r="V1183" s="4"/>
      <c r="W1183" s="118"/>
      <c r="X1183" s="3"/>
      <c r="Y1183" s="119"/>
      <c r="Z1183" s="3"/>
      <c r="BO1183" s="115"/>
      <c r="BR1183" s="4"/>
      <c r="BW1183" s="4"/>
      <c r="CC1183" s="4"/>
    </row>
    <row r="1184" spans="4:81" ht="12.75">
      <c r="D1184" s="114"/>
      <c r="F1184" s="115"/>
      <c r="G1184" s="115"/>
      <c r="O1184" s="4"/>
      <c r="T1184" s="4"/>
      <c r="U1184" s="4"/>
      <c r="V1184" s="4"/>
      <c r="W1184" s="118"/>
      <c r="X1184" s="3"/>
      <c r="Y1184" s="119"/>
      <c r="Z1184" s="3"/>
      <c r="BO1184" s="115"/>
      <c r="BR1184" s="4"/>
      <c r="BW1184" s="4"/>
      <c r="CC1184" s="4"/>
    </row>
    <row r="1185" spans="4:81" ht="12.75">
      <c r="D1185" s="114"/>
      <c r="F1185" s="115"/>
      <c r="G1185" s="115"/>
      <c r="O1185" s="4"/>
      <c r="T1185" s="4"/>
      <c r="U1185" s="4"/>
      <c r="V1185" s="4"/>
      <c r="W1185" s="118"/>
      <c r="X1185" s="3"/>
      <c r="Y1185" s="119"/>
      <c r="Z1185" s="3"/>
      <c r="BO1185" s="115"/>
      <c r="BR1185" s="4"/>
      <c r="BW1185" s="4"/>
      <c r="CC1185" s="4"/>
    </row>
    <row r="1186" spans="4:81" ht="12.75">
      <c r="D1186" s="114"/>
      <c r="F1186" s="115"/>
      <c r="G1186" s="115"/>
      <c r="O1186" s="4"/>
      <c r="T1186" s="4"/>
      <c r="U1186" s="4"/>
      <c r="V1186" s="4"/>
      <c r="W1186" s="118"/>
      <c r="X1186" s="3"/>
      <c r="Y1186" s="119"/>
      <c r="Z1186" s="3"/>
      <c r="BO1186" s="115"/>
      <c r="BR1186" s="4"/>
      <c r="BW1186" s="4"/>
      <c r="CC1186" s="4"/>
    </row>
    <row r="1187" spans="4:81" ht="12.75">
      <c r="D1187" s="114"/>
      <c r="F1187" s="115"/>
      <c r="G1187" s="115"/>
      <c r="O1187" s="4"/>
      <c r="T1187" s="4"/>
      <c r="U1187" s="4"/>
      <c r="V1187" s="4"/>
      <c r="W1187" s="118"/>
      <c r="X1187" s="3"/>
      <c r="Y1187" s="119"/>
      <c r="Z1187" s="3"/>
      <c r="BO1187" s="115"/>
      <c r="BR1187" s="4"/>
      <c r="BW1187" s="4"/>
      <c r="CC1187" s="4"/>
    </row>
    <row r="1188" spans="4:81" ht="12.75">
      <c r="D1188" s="114"/>
      <c r="F1188" s="115"/>
      <c r="G1188" s="115"/>
      <c r="O1188" s="4"/>
      <c r="T1188" s="4"/>
      <c r="U1188" s="4"/>
      <c r="V1188" s="4"/>
      <c r="W1188" s="118"/>
      <c r="X1188" s="3"/>
      <c r="Y1188" s="119"/>
      <c r="Z1188" s="3"/>
      <c r="BO1188" s="115"/>
      <c r="BR1188" s="4"/>
      <c r="BW1188" s="4"/>
      <c r="CC1188" s="4"/>
    </row>
    <row r="1189" spans="4:81" ht="12.75">
      <c r="D1189" s="114"/>
      <c r="F1189" s="115"/>
      <c r="G1189" s="115"/>
      <c r="O1189" s="4"/>
      <c r="T1189" s="4"/>
      <c r="U1189" s="4"/>
      <c r="V1189" s="4"/>
      <c r="W1189" s="118"/>
      <c r="X1189" s="3"/>
      <c r="Y1189" s="119"/>
      <c r="Z1189" s="3"/>
      <c r="BO1189" s="115"/>
      <c r="BR1189" s="4"/>
      <c r="BW1189" s="4"/>
      <c r="CC1189" s="4"/>
    </row>
    <row r="1190" spans="4:81" ht="12.75">
      <c r="D1190" s="114"/>
      <c r="F1190" s="115"/>
      <c r="G1190" s="115"/>
      <c r="O1190" s="4"/>
      <c r="T1190" s="4"/>
      <c r="U1190" s="4"/>
      <c r="V1190" s="4"/>
      <c r="W1190" s="118"/>
      <c r="X1190" s="3"/>
      <c r="Y1190" s="119"/>
      <c r="Z1190" s="3"/>
      <c r="BO1190" s="115"/>
      <c r="BR1190" s="4"/>
      <c r="BW1190" s="4"/>
      <c r="CC1190" s="4"/>
    </row>
    <row r="1191" spans="4:81" ht="12.75">
      <c r="D1191" s="114"/>
      <c r="F1191" s="115"/>
      <c r="G1191" s="115"/>
      <c r="O1191" s="4"/>
      <c r="T1191" s="4"/>
      <c r="U1191" s="4"/>
      <c r="V1191" s="4"/>
      <c r="W1191" s="118"/>
      <c r="X1191" s="3"/>
      <c r="Y1191" s="119"/>
      <c r="Z1191" s="3"/>
      <c r="BO1191" s="115"/>
      <c r="BR1191" s="4"/>
      <c r="BW1191" s="4"/>
      <c r="CC1191" s="4"/>
    </row>
    <row r="1192" spans="4:81" ht="12.75">
      <c r="D1192" s="114"/>
      <c r="F1192" s="115"/>
      <c r="G1192" s="115"/>
      <c r="O1192" s="4"/>
      <c r="T1192" s="4"/>
      <c r="U1192" s="4"/>
      <c r="V1192" s="4"/>
      <c r="W1192" s="118"/>
      <c r="X1192" s="3"/>
      <c r="Y1192" s="119"/>
      <c r="Z1192" s="3"/>
      <c r="BO1192" s="115"/>
      <c r="BR1192" s="4"/>
      <c r="BW1192" s="4"/>
      <c r="CC1192" s="4"/>
    </row>
    <row r="1193" spans="4:81" ht="12.75">
      <c r="D1193" s="114"/>
      <c r="F1193" s="115"/>
      <c r="G1193" s="115"/>
      <c r="O1193" s="4"/>
      <c r="T1193" s="4"/>
      <c r="U1193" s="4"/>
      <c r="V1193" s="4"/>
      <c r="W1193" s="118"/>
      <c r="X1193" s="3"/>
      <c r="Y1193" s="119"/>
      <c r="Z1193" s="3"/>
      <c r="BO1193" s="115"/>
      <c r="BR1193" s="4"/>
      <c r="BW1193" s="4"/>
      <c r="CC1193" s="4"/>
    </row>
    <row r="1194" spans="4:81" ht="12.75">
      <c r="D1194" s="114"/>
      <c r="F1194" s="115"/>
      <c r="G1194" s="115"/>
      <c r="O1194" s="4"/>
      <c r="T1194" s="4"/>
      <c r="U1194" s="4"/>
      <c r="V1194" s="4"/>
      <c r="W1194" s="118"/>
      <c r="X1194" s="3"/>
      <c r="Y1194" s="119"/>
      <c r="Z1194" s="3"/>
      <c r="BO1194" s="115"/>
      <c r="BR1194" s="4"/>
      <c r="BW1194" s="4"/>
      <c r="CC1194" s="4"/>
    </row>
    <row r="1195" spans="4:81" ht="12.75">
      <c r="D1195" s="114"/>
      <c r="F1195" s="115"/>
      <c r="G1195" s="115"/>
      <c r="O1195" s="4"/>
      <c r="T1195" s="4"/>
      <c r="U1195" s="4"/>
      <c r="V1195" s="4"/>
      <c r="W1195" s="118"/>
      <c r="X1195" s="3"/>
      <c r="Y1195" s="119"/>
      <c r="Z1195" s="3"/>
      <c r="BO1195" s="115"/>
      <c r="BR1195" s="4"/>
      <c r="BW1195" s="4"/>
      <c r="CC1195" s="4"/>
    </row>
    <row r="1196" spans="4:81" ht="12.75">
      <c r="D1196" s="114"/>
      <c r="F1196" s="115"/>
      <c r="G1196" s="115"/>
      <c r="O1196" s="4"/>
      <c r="T1196" s="4"/>
      <c r="U1196" s="4"/>
      <c r="V1196" s="4"/>
      <c r="W1196" s="118"/>
      <c r="X1196" s="3"/>
      <c r="Y1196" s="119"/>
      <c r="Z1196" s="3"/>
      <c r="BO1196" s="115"/>
      <c r="BR1196" s="4"/>
      <c r="BW1196" s="4"/>
      <c r="CC1196" s="4"/>
    </row>
    <row r="1197" spans="4:81" ht="12.75">
      <c r="D1197" s="114"/>
      <c r="F1197" s="115"/>
      <c r="G1197" s="115"/>
      <c r="O1197" s="4"/>
      <c r="T1197" s="4"/>
      <c r="U1197" s="4"/>
      <c r="V1197" s="4"/>
      <c r="W1197" s="118"/>
      <c r="X1197" s="3"/>
      <c r="Y1197" s="119"/>
      <c r="Z1197" s="3"/>
      <c r="BO1197" s="115"/>
      <c r="BR1197" s="4"/>
      <c r="BW1197" s="4"/>
      <c r="CC1197" s="4"/>
    </row>
    <row r="1198" spans="4:81" ht="12.75">
      <c r="D1198" s="114"/>
      <c r="F1198" s="115"/>
      <c r="G1198" s="115"/>
      <c r="O1198" s="4"/>
      <c r="T1198" s="4"/>
      <c r="U1198" s="4"/>
      <c r="V1198" s="4"/>
      <c r="W1198" s="118"/>
      <c r="X1198" s="3"/>
      <c r="Y1198" s="119"/>
      <c r="Z1198" s="3"/>
      <c r="BO1198" s="115"/>
      <c r="BR1198" s="4"/>
      <c r="BW1198" s="4"/>
      <c r="CC1198" s="4"/>
    </row>
    <row r="1199" spans="4:81" ht="12.75">
      <c r="D1199" s="114"/>
      <c r="F1199" s="115"/>
      <c r="G1199" s="115"/>
      <c r="O1199" s="4"/>
      <c r="T1199" s="4"/>
      <c r="U1199" s="4"/>
      <c r="V1199" s="4"/>
      <c r="W1199" s="118"/>
      <c r="X1199" s="3"/>
      <c r="Y1199" s="127"/>
      <c r="Z1199" s="3"/>
      <c r="BO1199" s="115"/>
      <c r="BR1199" s="4"/>
      <c r="BW1199" s="4"/>
      <c r="CC1199" s="4"/>
    </row>
    <row r="1200" spans="4:81" ht="12.75">
      <c r="D1200" s="114"/>
      <c r="F1200" s="115"/>
      <c r="G1200" s="115"/>
      <c r="O1200" s="4"/>
      <c r="T1200" s="4"/>
      <c r="U1200" s="4"/>
      <c r="V1200" s="4"/>
      <c r="W1200" s="118"/>
      <c r="X1200" s="3"/>
      <c r="Y1200" s="202" t="s">
        <v>26</v>
      </c>
      <c r="Z1200" s="3"/>
      <c r="BO1200" s="115"/>
      <c r="BR1200" s="4"/>
      <c r="BW1200" s="4"/>
      <c r="CC1200" s="4"/>
    </row>
    <row r="1201" spans="4:81" ht="12.75">
      <c r="D1201" s="114"/>
      <c r="F1201" s="115"/>
      <c r="G1201" s="115"/>
      <c r="O1201" s="4"/>
      <c r="T1201" s="4"/>
      <c r="U1201" s="4"/>
      <c r="V1201" s="4"/>
      <c r="W1201" s="118"/>
      <c r="X1201" s="3"/>
      <c r="Y1201" s="190" t="s">
        <v>149</v>
      </c>
      <c r="Z1201" s="3"/>
      <c r="BO1201" s="115"/>
      <c r="BR1201" s="4"/>
      <c r="BW1201" s="4"/>
      <c r="CC1201" s="4"/>
    </row>
    <row r="1202" spans="4:81" ht="12.75">
      <c r="D1202" s="114"/>
      <c r="F1202" s="115"/>
      <c r="G1202" s="115"/>
      <c r="O1202" s="4"/>
      <c r="T1202" s="4"/>
      <c r="U1202" s="4"/>
      <c r="V1202" s="4"/>
      <c r="W1202" s="118"/>
      <c r="X1202" s="3"/>
      <c r="Y1202" s="6" t="s">
        <v>150</v>
      </c>
      <c r="Z1202" s="3"/>
      <c r="BO1202" s="115"/>
      <c r="BR1202" s="4"/>
      <c r="BW1202" s="4"/>
      <c r="CC1202" s="4"/>
    </row>
    <row r="1203" spans="4:81" ht="12.75">
      <c r="D1203" s="114"/>
      <c r="F1203" s="115"/>
      <c r="G1203" s="115"/>
      <c r="O1203" s="4"/>
      <c r="T1203" s="4"/>
      <c r="U1203" s="4"/>
      <c r="V1203" s="4"/>
      <c r="W1203" s="118"/>
      <c r="X1203" s="3"/>
      <c r="Y1203" s="10" t="s">
        <v>151</v>
      </c>
      <c r="Z1203" s="3"/>
      <c r="BO1203" s="115"/>
      <c r="BR1203" s="4"/>
      <c r="BW1203" s="4"/>
      <c r="CC1203" s="4"/>
    </row>
    <row r="1204" spans="4:81" ht="12.75">
      <c r="D1204" s="114"/>
      <c r="F1204" s="115"/>
      <c r="G1204" s="115"/>
      <c r="O1204" s="4"/>
      <c r="T1204" s="4"/>
      <c r="U1204" s="4"/>
      <c r="V1204" s="4"/>
      <c r="W1204" s="118"/>
      <c r="X1204" s="3"/>
      <c r="Y1204" s="10" t="s">
        <v>152</v>
      </c>
      <c r="Z1204" s="3"/>
      <c r="BO1204" s="115"/>
      <c r="BR1204" s="4"/>
      <c r="BW1204" s="4"/>
      <c r="CC1204" s="4"/>
    </row>
    <row r="1205" spans="4:81" ht="12.75">
      <c r="D1205" s="114"/>
      <c r="F1205" s="115"/>
      <c r="G1205" s="115"/>
      <c r="O1205" s="4"/>
      <c r="T1205" s="4"/>
      <c r="U1205" s="4"/>
      <c r="V1205" s="4"/>
      <c r="W1205" s="118"/>
      <c r="X1205" s="3"/>
      <c r="Y1205" s="10" t="s">
        <v>153</v>
      </c>
      <c r="Z1205" s="3"/>
      <c r="BO1205" s="115"/>
      <c r="BR1205" s="4"/>
      <c r="BW1205" s="4"/>
      <c r="CC1205" s="4"/>
    </row>
    <row r="1206" spans="4:81" ht="12.75">
      <c r="D1206" s="114"/>
      <c r="F1206" s="115"/>
      <c r="G1206" s="115"/>
      <c r="O1206" s="4"/>
      <c r="T1206" s="4"/>
      <c r="U1206" s="4"/>
      <c r="V1206" s="4"/>
      <c r="W1206" s="118"/>
      <c r="X1206" s="3"/>
      <c r="Y1206" s="10" t="s">
        <v>154</v>
      </c>
      <c r="Z1206" s="3"/>
      <c r="BO1206" s="115"/>
      <c r="BR1206" s="4"/>
      <c r="BW1206" s="4"/>
      <c r="CC1206" s="4"/>
    </row>
    <row r="1207" spans="4:81" ht="12.75">
      <c r="D1207" s="114"/>
      <c r="F1207" s="115"/>
      <c r="G1207" s="115"/>
      <c r="O1207" s="4"/>
      <c r="T1207" s="4"/>
      <c r="U1207" s="4"/>
      <c r="V1207" s="4"/>
      <c r="W1207" s="118"/>
      <c r="X1207" s="3"/>
      <c r="Y1207" s="191" t="s">
        <v>155</v>
      </c>
      <c r="Z1207" s="3"/>
      <c r="BO1207" s="115"/>
      <c r="BR1207" s="4"/>
      <c r="BW1207" s="4"/>
      <c r="CC1207" s="4"/>
    </row>
    <row r="1208" spans="4:81" ht="12.75">
      <c r="D1208" s="114"/>
      <c r="F1208" s="115"/>
      <c r="G1208" s="115"/>
      <c r="O1208" s="4"/>
      <c r="T1208" s="4"/>
      <c r="U1208" s="4"/>
      <c r="V1208" s="4"/>
      <c r="W1208" s="118"/>
      <c r="X1208" s="3"/>
      <c r="Y1208" s="19" t="s">
        <v>156</v>
      </c>
      <c r="Z1208" s="3"/>
      <c r="BO1208" s="115"/>
      <c r="BR1208" s="4"/>
      <c r="BW1208" s="4"/>
      <c r="CC1208" s="4"/>
    </row>
    <row r="1209" spans="4:81" ht="12.75">
      <c r="D1209" s="114"/>
      <c r="F1209" s="115"/>
      <c r="G1209" s="115"/>
      <c r="O1209" s="4"/>
      <c r="T1209" s="4"/>
      <c r="U1209" s="4"/>
      <c r="V1209" s="4"/>
      <c r="W1209" s="118"/>
      <c r="X1209" s="3"/>
      <c r="Y1209" s="19" t="s">
        <v>157</v>
      </c>
      <c r="Z1209" s="3"/>
      <c r="BO1209" s="115"/>
      <c r="BR1209" s="4"/>
      <c r="BW1209" s="4"/>
      <c r="CC1209" s="4"/>
    </row>
    <row r="1210" spans="4:81" ht="12.75">
      <c r="D1210" s="114"/>
      <c r="F1210" s="115"/>
      <c r="G1210" s="115"/>
      <c r="O1210" s="4"/>
      <c r="T1210" s="4"/>
      <c r="U1210" s="4"/>
      <c r="V1210" s="4"/>
      <c r="W1210" s="118"/>
      <c r="X1210" s="3"/>
      <c r="Y1210" s="19" t="s">
        <v>158</v>
      </c>
      <c r="Z1210" s="3"/>
      <c r="BO1210" s="115"/>
      <c r="BR1210" s="4"/>
      <c r="BW1210" s="4"/>
      <c r="CC1210" s="4"/>
    </row>
    <row r="1211" spans="4:81" ht="12.75">
      <c r="D1211" s="114"/>
      <c r="F1211" s="115"/>
      <c r="G1211" s="115"/>
      <c r="O1211" s="4"/>
      <c r="T1211" s="4"/>
      <c r="U1211" s="4"/>
      <c r="V1211" s="4"/>
      <c r="W1211" s="118"/>
      <c r="X1211" s="3"/>
      <c r="Y1211" s="19" t="s">
        <v>159</v>
      </c>
      <c r="Z1211" s="3"/>
      <c r="BO1211" s="115"/>
      <c r="BR1211" s="4"/>
      <c r="BW1211" s="4"/>
      <c r="CC1211" s="4"/>
    </row>
    <row r="1212" spans="4:81" ht="12.75">
      <c r="D1212" s="114"/>
      <c r="F1212" s="115"/>
      <c r="G1212" s="115"/>
      <c r="O1212" s="4"/>
      <c r="T1212" s="4"/>
      <c r="U1212" s="4"/>
      <c r="V1212" s="4"/>
      <c r="W1212" s="118"/>
      <c r="X1212" s="3"/>
      <c r="Y1212" s="23" t="s">
        <v>160</v>
      </c>
      <c r="Z1212" s="3"/>
      <c r="BO1212" s="115"/>
      <c r="BR1212" s="4"/>
      <c r="BW1212" s="4"/>
      <c r="CC1212" s="4"/>
    </row>
    <row r="1213" spans="4:81" ht="12.75">
      <c r="D1213" s="114"/>
      <c r="F1213" s="115"/>
      <c r="G1213" s="115"/>
      <c r="O1213" s="4"/>
      <c r="T1213" s="4"/>
      <c r="U1213" s="4"/>
      <c r="V1213" s="4"/>
      <c r="W1213" s="118"/>
      <c r="X1213" s="3"/>
      <c r="Y1213" s="192" t="s">
        <v>161</v>
      </c>
      <c r="Z1213" s="3"/>
      <c r="BO1213" s="115"/>
      <c r="BR1213" s="4"/>
      <c r="BW1213" s="4"/>
      <c r="CC1213" s="4"/>
    </row>
    <row r="1214" spans="4:81" ht="12.75">
      <c r="D1214" s="114"/>
      <c r="F1214" s="115"/>
      <c r="G1214" s="115"/>
      <c r="O1214" s="4"/>
      <c r="T1214" s="4"/>
      <c r="U1214" s="4"/>
      <c r="V1214" s="4"/>
      <c r="W1214" s="118"/>
      <c r="X1214" s="3"/>
      <c r="Y1214" s="192" t="s">
        <v>162</v>
      </c>
      <c r="Z1214" s="3"/>
      <c r="BO1214" s="115"/>
      <c r="BR1214" s="4"/>
      <c r="BW1214" s="4"/>
      <c r="CC1214" s="4"/>
    </row>
    <row r="1215" spans="4:81" ht="12.75">
      <c r="D1215" s="114"/>
      <c r="F1215" s="115"/>
      <c r="G1215" s="115"/>
      <c r="O1215" s="4"/>
      <c r="T1215" s="4"/>
      <c r="U1215" s="4"/>
      <c r="V1215" s="4"/>
      <c r="W1215" s="118"/>
      <c r="X1215" s="3"/>
      <c r="Y1215" s="192" t="s">
        <v>163</v>
      </c>
      <c r="Z1215" s="4"/>
      <c r="BO1215" s="115"/>
      <c r="BR1215" s="4"/>
      <c r="BW1215" s="4"/>
      <c r="CC1215" s="4"/>
    </row>
    <row r="1216" spans="4:81" ht="12.75">
      <c r="D1216" s="114"/>
      <c r="F1216" s="115"/>
      <c r="G1216" s="115"/>
      <c r="O1216" s="4"/>
      <c r="T1216" s="4"/>
      <c r="U1216" s="4"/>
      <c r="V1216" s="4"/>
      <c r="W1216" s="118"/>
      <c r="X1216" s="3"/>
      <c r="Y1216" s="93" t="s">
        <v>164</v>
      </c>
      <c r="Z1216" s="3"/>
      <c r="BO1216" s="115"/>
      <c r="BR1216" s="4"/>
      <c r="BW1216" s="4"/>
      <c r="CC1216" s="4"/>
    </row>
    <row r="1217" spans="4:81" ht="12.75">
      <c r="D1217" s="114"/>
      <c r="F1217" s="115"/>
      <c r="G1217" s="115"/>
      <c r="U1217" s="4"/>
      <c r="V1217" s="4"/>
      <c r="W1217" s="118"/>
      <c r="X1217" s="4"/>
      <c r="Y1217" s="93" t="s">
        <v>165</v>
      </c>
      <c r="Z1217" s="4"/>
      <c r="BO1217" s="115"/>
      <c r="BR1217" s="4"/>
      <c r="BW1217" s="4"/>
      <c r="CC1217" s="4"/>
    </row>
    <row r="1218" spans="4:81" ht="13.5" thickBot="1">
      <c r="D1218" s="114"/>
      <c r="F1218" s="115"/>
      <c r="G1218" s="115"/>
      <c r="U1218" s="203" t="s">
        <v>201</v>
      </c>
      <c r="Y1218" s="193" t="s">
        <v>166</v>
      </c>
      <c r="Z1218" s="4"/>
      <c r="BO1218" s="115"/>
      <c r="BR1218" s="4"/>
      <c r="BW1218" s="4"/>
      <c r="CC1218" s="4"/>
    </row>
    <row r="1219" spans="4:81" ht="26.25" thickBot="1">
      <c r="D1219" s="114"/>
      <c r="F1219" s="115"/>
      <c r="G1219" s="115"/>
      <c r="U1219" s="9" t="s">
        <v>130</v>
      </c>
      <c r="Y1219" s="8" t="s">
        <v>167</v>
      </c>
      <c r="BO1219" s="115"/>
      <c r="BR1219" s="4"/>
      <c r="BW1219" s="4"/>
      <c r="CC1219" s="4"/>
    </row>
    <row r="1220" spans="4:81" ht="13.5" thickBot="1">
      <c r="D1220" s="114"/>
      <c r="F1220" s="115"/>
      <c r="G1220" s="115"/>
      <c r="K1220" s="11" t="s">
        <v>70</v>
      </c>
      <c r="U1220" s="12" t="s">
        <v>131</v>
      </c>
      <c r="Y1220" s="8" t="s">
        <v>168</v>
      </c>
      <c r="BO1220" s="115"/>
      <c r="BR1220" s="4"/>
      <c r="BW1220" s="4"/>
      <c r="CC1220" s="4"/>
    </row>
    <row r="1221" spans="4:81" ht="12.75">
      <c r="D1221" s="114"/>
      <c r="F1221" s="115"/>
      <c r="G1221" s="115"/>
      <c r="K1221" s="13" t="s">
        <v>71</v>
      </c>
      <c r="T1221" s="14" t="s">
        <v>119</v>
      </c>
      <c r="U1221" s="15" t="s">
        <v>132</v>
      </c>
      <c r="Y1221" s="8" t="s">
        <v>169</v>
      </c>
      <c r="BO1221" s="115"/>
      <c r="BR1221" s="4"/>
      <c r="BW1221" s="4"/>
      <c r="CC1221" s="4"/>
    </row>
    <row r="1222" spans="11:25" ht="13.5" thickBot="1">
      <c r="K1222" s="13" t="s">
        <v>72</v>
      </c>
      <c r="T1222" s="17" t="s">
        <v>120</v>
      </c>
      <c r="U1222" s="15" t="s">
        <v>133</v>
      </c>
      <c r="Y1222" s="8" t="s">
        <v>170</v>
      </c>
    </row>
    <row r="1223" spans="1:25" ht="12.75">
      <c r="A1223" s="31"/>
      <c r="B1223" s="31"/>
      <c r="C1223" s="31"/>
      <c r="K1223" s="13" t="s">
        <v>73</v>
      </c>
      <c r="S1223" s="143" t="s">
        <v>110</v>
      </c>
      <c r="T1223" s="178" t="s">
        <v>21</v>
      </c>
      <c r="U1223" s="15" t="s">
        <v>134</v>
      </c>
      <c r="Y1223" s="7" t="s">
        <v>171</v>
      </c>
    </row>
    <row r="1224" spans="11:25" ht="21.75" customHeight="1">
      <c r="K1224" s="13" t="s">
        <v>74</v>
      </c>
      <c r="S1224" s="20" t="s">
        <v>111</v>
      </c>
      <c r="T1224" s="178" t="s">
        <v>121</v>
      </c>
      <c r="U1224" s="15" t="s">
        <v>135</v>
      </c>
      <c r="Y1224" s="7" t="s">
        <v>172</v>
      </c>
    </row>
    <row r="1225" spans="11:25" ht="20.25" customHeight="1">
      <c r="K1225" s="13" t="s">
        <v>75</v>
      </c>
      <c r="S1225" s="20" t="s">
        <v>65</v>
      </c>
      <c r="T1225" s="178" t="s">
        <v>122</v>
      </c>
      <c r="U1225" s="15" t="s">
        <v>136</v>
      </c>
      <c r="Y1225" s="7" t="s">
        <v>173</v>
      </c>
    </row>
    <row r="1226" spans="1:85" s="31" customFormat="1" ht="14.25" customHeight="1" thickBot="1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13" t="s">
        <v>76</v>
      </c>
      <c r="L1226" s="4"/>
      <c r="M1226" s="4"/>
      <c r="N1226" s="4"/>
      <c r="O1226" s="4"/>
      <c r="Q1226" s="4"/>
      <c r="R1226" s="2"/>
      <c r="S1226" s="20" t="s">
        <v>112</v>
      </c>
      <c r="T1226" s="178" t="s">
        <v>123</v>
      </c>
      <c r="U1226" s="15" t="s">
        <v>137</v>
      </c>
      <c r="W1226" s="120"/>
      <c r="X1226" s="2"/>
      <c r="Y1226" s="7" t="s">
        <v>174</v>
      </c>
      <c r="Z1226" s="2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</row>
    <row r="1227" spans="1:85" s="31" customFormat="1" ht="25.5">
      <c r="A1227" s="4"/>
      <c r="B1227" s="4"/>
      <c r="C1227" s="4"/>
      <c r="D1227" s="4"/>
      <c r="E1227" s="4"/>
      <c r="F1227" s="4"/>
      <c r="G1227" s="4"/>
      <c r="H1227" s="4"/>
      <c r="I1227" s="4"/>
      <c r="K1227" s="13" t="s">
        <v>77</v>
      </c>
      <c r="L1227" s="4"/>
      <c r="M1227" s="4"/>
      <c r="N1227" s="4"/>
      <c r="O1227" s="4"/>
      <c r="P1227" s="40" t="s">
        <v>103</v>
      </c>
      <c r="Q1227" s="39" t="s">
        <v>104</v>
      </c>
      <c r="R1227" s="39" t="s">
        <v>104</v>
      </c>
      <c r="S1227" s="20" t="s">
        <v>113</v>
      </c>
      <c r="T1227" s="178" t="s">
        <v>124</v>
      </c>
      <c r="U1227" s="15" t="s">
        <v>138</v>
      </c>
      <c r="V1227" s="183" t="s">
        <v>86</v>
      </c>
      <c r="W1227" s="120"/>
      <c r="X1227" s="2"/>
      <c r="Y1227" s="7" t="s">
        <v>175</v>
      </c>
      <c r="Z1227" s="2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</row>
    <row r="1228" spans="1:85" s="31" customFormat="1" ht="13.5" thickBot="1">
      <c r="A1228" s="4"/>
      <c r="B1228" s="4"/>
      <c r="C1228" s="4"/>
      <c r="D1228" s="4"/>
      <c r="E1228" s="4"/>
      <c r="F1228" s="4"/>
      <c r="G1228" s="4"/>
      <c r="H1228" s="4"/>
      <c r="J1228" s="4"/>
      <c r="K1228" s="13" t="s">
        <v>78</v>
      </c>
      <c r="L1228" s="4"/>
      <c r="M1228" s="4"/>
      <c r="N1228" s="4"/>
      <c r="P1228" s="20" t="s">
        <v>97</v>
      </c>
      <c r="Q1228" s="39" t="s">
        <v>105</v>
      </c>
      <c r="R1228" s="39" t="s">
        <v>105</v>
      </c>
      <c r="S1228" s="20" t="s">
        <v>114</v>
      </c>
      <c r="T1228" s="178" t="s">
        <v>125</v>
      </c>
      <c r="U1228" s="21" t="s">
        <v>139</v>
      </c>
      <c r="V1228" s="184" t="s">
        <v>85</v>
      </c>
      <c r="W1228" s="120"/>
      <c r="X1228" s="2"/>
      <c r="Y1228" s="7" t="s">
        <v>176</v>
      </c>
      <c r="Z1228" s="2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</row>
    <row r="1229" spans="1:85" s="31" customFormat="1" ht="26.25" thickBot="1">
      <c r="A1229" s="4"/>
      <c r="B1229" s="4"/>
      <c r="C1229" s="4"/>
      <c r="D1229" s="4"/>
      <c r="E1229" s="4"/>
      <c r="F1229" s="4"/>
      <c r="G1229" s="4"/>
      <c r="H1229" s="4"/>
      <c r="I1229" s="4"/>
      <c r="K1229" s="13" t="s">
        <v>79</v>
      </c>
      <c r="L1229" s="4"/>
      <c r="M1229" s="22" t="s">
        <v>85</v>
      </c>
      <c r="N1229" s="4"/>
      <c r="O1229" s="16" t="s">
        <v>92</v>
      </c>
      <c r="P1229" s="20" t="s">
        <v>98</v>
      </c>
      <c r="Q1229" s="39" t="s">
        <v>106</v>
      </c>
      <c r="R1229" s="39" t="s">
        <v>106</v>
      </c>
      <c r="S1229" s="20" t="s">
        <v>115</v>
      </c>
      <c r="T1229" s="178" t="s">
        <v>126</v>
      </c>
      <c r="U1229" s="21" t="s">
        <v>140</v>
      </c>
      <c r="V1229" s="184" t="s">
        <v>144</v>
      </c>
      <c r="W1229" s="120"/>
      <c r="X1229" s="2"/>
      <c r="Y1229" s="7" t="s">
        <v>177</v>
      </c>
      <c r="Z1229" s="2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</row>
    <row r="1230" spans="1:85" s="31" customFormat="1" ht="24.75" customHeight="1" thickBot="1">
      <c r="A1230" s="4"/>
      <c r="B1230" s="4"/>
      <c r="C1230" s="2"/>
      <c r="D1230" s="4"/>
      <c r="E1230" s="4"/>
      <c r="F1230" s="4"/>
      <c r="G1230" s="4"/>
      <c r="H1230" s="4"/>
      <c r="J1230" s="4"/>
      <c r="K1230" s="13" t="s">
        <v>80</v>
      </c>
      <c r="L1230" s="4"/>
      <c r="M1230" s="24" t="s">
        <v>86</v>
      </c>
      <c r="N1230" s="25" t="s">
        <v>90</v>
      </c>
      <c r="O1230" s="18" t="s">
        <v>93</v>
      </c>
      <c r="P1230" s="20" t="s">
        <v>99</v>
      </c>
      <c r="Q1230" s="39" t="s">
        <v>107</v>
      </c>
      <c r="R1230" s="39" t="s">
        <v>107</v>
      </c>
      <c r="S1230" s="20" t="s">
        <v>116</v>
      </c>
      <c r="T1230" s="178" t="s">
        <v>127</v>
      </c>
      <c r="U1230" s="21" t="s">
        <v>141</v>
      </c>
      <c r="V1230" s="184" t="s">
        <v>145</v>
      </c>
      <c r="W1230" s="187" t="s">
        <v>147</v>
      </c>
      <c r="X1230" s="2"/>
      <c r="Y1230" s="7" t="s">
        <v>178</v>
      </c>
      <c r="Z1230" s="3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</row>
    <row r="1231" spans="1:85" s="31" customFormat="1" ht="23.25" customHeight="1" thickBot="1">
      <c r="A1231" s="4"/>
      <c r="B1231" s="4"/>
      <c r="C1231" s="4"/>
      <c r="D1231" s="4"/>
      <c r="E1231" s="162"/>
      <c r="F1231" s="163" t="s">
        <v>202</v>
      </c>
      <c r="G1231" s="164" t="s">
        <v>202</v>
      </c>
      <c r="I1231" s="144"/>
      <c r="K1231" s="13" t="s">
        <v>81</v>
      </c>
      <c r="L1231" s="145" t="s">
        <v>83</v>
      </c>
      <c r="M1231" s="27" t="s">
        <v>87</v>
      </c>
      <c r="N1231" s="28" t="s">
        <v>91</v>
      </c>
      <c r="O1231" s="18" t="s">
        <v>94</v>
      </c>
      <c r="P1231" s="20" t="s">
        <v>100</v>
      </c>
      <c r="Q1231" s="39" t="s">
        <v>108</v>
      </c>
      <c r="R1231" s="39" t="s">
        <v>108</v>
      </c>
      <c r="S1231" s="180" t="s">
        <v>117</v>
      </c>
      <c r="T1231" s="178" t="s">
        <v>128</v>
      </c>
      <c r="U1231" s="21" t="s">
        <v>142</v>
      </c>
      <c r="V1231" s="184" t="s">
        <v>89</v>
      </c>
      <c r="W1231" s="188" t="s">
        <v>148</v>
      </c>
      <c r="X1231" s="2"/>
      <c r="Y1231" s="10" t="s">
        <v>179</v>
      </c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</row>
    <row r="1232" spans="1:85" s="31" customFormat="1" ht="23.25" customHeight="1" thickBot="1">
      <c r="A1232" s="4"/>
      <c r="B1232" s="4"/>
      <c r="C1232" s="4"/>
      <c r="D1232" s="4"/>
      <c r="E1232" s="162"/>
      <c r="F1232" s="165" t="s">
        <v>22</v>
      </c>
      <c r="G1232" s="166" t="s">
        <v>22</v>
      </c>
      <c r="H1232" s="29" t="s">
        <v>23</v>
      </c>
      <c r="I1232"/>
      <c r="J1232" s="26" t="s">
        <v>67</v>
      </c>
      <c r="K1232" s="13" t="s">
        <v>82</v>
      </c>
      <c r="L1232" s="27" t="s">
        <v>191</v>
      </c>
      <c r="M1232" s="27" t="s">
        <v>88</v>
      </c>
      <c r="N1232" s="28" t="s">
        <v>66</v>
      </c>
      <c r="O1232" s="18" t="s">
        <v>95</v>
      </c>
      <c r="P1232" s="20" t="s">
        <v>101</v>
      </c>
      <c r="Q1232" s="39" t="s">
        <v>109</v>
      </c>
      <c r="R1232" s="39" t="s">
        <v>109</v>
      </c>
      <c r="S1232" s="20" t="s">
        <v>118</v>
      </c>
      <c r="T1232" s="178" t="s">
        <v>129</v>
      </c>
      <c r="U1232" s="21" t="s">
        <v>143</v>
      </c>
      <c r="V1232" s="184" t="s">
        <v>146</v>
      </c>
      <c r="W1232" s="188" t="s">
        <v>24</v>
      </c>
      <c r="X1232" s="2"/>
      <c r="Y1232" s="194" t="s">
        <v>180</v>
      </c>
      <c r="Z1232" s="2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</row>
    <row r="1233" spans="1:85" s="31" customFormat="1" ht="20.25" customHeight="1" thickBot="1">
      <c r="A1233" s="4"/>
      <c r="B1233" s="4"/>
      <c r="C1233" s="4"/>
      <c r="D1233" s="4"/>
      <c r="E1233" s="167" t="s">
        <v>62</v>
      </c>
      <c r="F1233" s="165" t="s">
        <v>63</v>
      </c>
      <c r="G1233" s="166" t="s">
        <v>63</v>
      </c>
      <c r="H1233" s="171" t="s">
        <v>25</v>
      </c>
      <c r="I1233" s="174" t="s">
        <v>65</v>
      </c>
      <c r="J1233" s="30" t="s">
        <v>68</v>
      </c>
      <c r="K1233" s="32" t="s">
        <v>26</v>
      </c>
      <c r="L1233" s="27" t="s">
        <v>84</v>
      </c>
      <c r="M1233" s="27" t="s">
        <v>89</v>
      </c>
      <c r="N1233" s="28" t="s">
        <v>26</v>
      </c>
      <c r="O1233" s="18" t="s">
        <v>96</v>
      </c>
      <c r="P1233" s="20" t="s">
        <v>64</v>
      </c>
      <c r="Q1233" s="39" t="s">
        <v>64</v>
      </c>
      <c r="R1233" s="39" t="s">
        <v>64</v>
      </c>
      <c r="S1233" s="20" t="s">
        <v>109</v>
      </c>
      <c r="T1233" s="178" t="s">
        <v>118</v>
      </c>
      <c r="U1233" s="21" t="s">
        <v>64</v>
      </c>
      <c r="V1233" s="185" t="s">
        <v>64</v>
      </c>
      <c r="W1233" s="188" t="s">
        <v>64</v>
      </c>
      <c r="X1233" s="2"/>
      <c r="Y1233" s="23" t="s">
        <v>181</v>
      </c>
      <c r="Z1233" s="3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</row>
    <row r="1234" spans="1:85" s="31" customFormat="1" ht="24.75" customHeight="1" thickBot="1">
      <c r="A1234" s="4"/>
      <c r="B1234" s="4"/>
      <c r="C1234" s="4"/>
      <c r="D1234" s="4"/>
      <c r="E1234" s="168" t="s">
        <v>26</v>
      </c>
      <c r="F1234" s="169" t="s">
        <v>64</v>
      </c>
      <c r="G1234" s="170" t="s">
        <v>64</v>
      </c>
      <c r="H1234" s="86" t="s">
        <v>64</v>
      </c>
      <c r="I1234" s="175" t="s">
        <v>66</v>
      </c>
      <c r="J1234" s="172" t="s">
        <v>69</v>
      </c>
      <c r="K1234" s="177" t="s">
        <v>64</v>
      </c>
      <c r="L1234" s="177" t="s">
        <v>64</v>
      </c>
      <c r="M1234" s="87" t="s">
        <v>64</v>
      </c>
      <c r="N1234" s="88" t="s">
        <v>64</v>
      </c>
      <c r="O1234" s="89" t="s">
        <v>64</v>
      </c>
      <c r="P1234" s="90" t="s">
        <v>102</v>
      </c>
      <c r="Q1234" s="91" t="s">
        <v>102</v>
      </c>
      <c r="R1234" s="91" t="s">
        <v>102</v>
      </c>
      <c r="S1234" s="33" t="s">
        <v>64</v>
      </c>
      <c r="T1234" s="179" t="s">
        <v>64</v>
      </c>
      <c r="U1234" s="92" t="s">
        <v>26</v>
      </c>
      <c r="V1234" s="186" t="s">
        <v>26</v>
      </c>
      <c r="W1234" s="189" t="s">
        <v>26</v>
      </c>
      <c r="X1234" s="2"/>
      <c r="Y1234" s="5" t="s">
        <v>182</v>
      </c>
      <c r="Z1234" s="3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</row>
    <row r="1235" spans="2:25" ht="24" customHeight="1" thickBot="1">
      <c r="B1235" s="213" t="s">
        <v>27</v>
      </c>
      <c r="C1235" s="214"/>
      <c r="D1235" s="94">
        <v>0</v>
      </c>
      <c r="E1235" s="95" t="s">
        <v>64</v>
      </c>
      <c r="F1235" s="95" t="s">
        <v>64</v>
      </c>
      <c r="G1235" s="95" t="s">
        <v>64</v>
      </c>
      <c r="H1235" s="95" t="s">
        <v>64</v>
      </c>
      <c r="I1235" s="173" t="s">
        <v>64</v>
      </c>
      <c r="J1235" s="95" t="s">
        <v>64</v>
      </c>
      <c r="K1235" s="176" t="s">
        <v>64</v>
      </c>
      <c r="L1235" s="96" t="s">
        <v>64</v>
      </c>
      <c r="M1235" s="96" t="s">
        <v>64</v>
      </c>
      <c r="N1235" s="95" t="s">
        <v>64</v>
      </c>
      <c r="O1235" s="95" t="s">
        <v>64</v>
      </c>
      <c r="P1235" s="95" t="s">
        <v>64</v>
      </c>
      <c r="Q1235" s="95" t="s">
        <v>64</v>
      </c>
      <c r="R1235" s="95" t="s">
        <v>64</v>
      </c>
      <c r="S1235" s="173" t="s">
        <v>64</v>
      </c>
      <c r="T1235" s="95" t="s">
        <v>64</v>
      </c>
      <c r="U1235" s="95" t="s">
        <v>64</v>
      </c>
      <c r="V1235" s="95" t="s">
        <v>64</v>
      </c>
      <c r="W1235" s="95" t="s">
        <v>64</v>
      </c>
      <c r="X1235" s="97" t="s">
        <v>64</v>
      </c>
      <c r="Y1235" s="98" t="s">
        <v>64</v>
      </c>
    </row>
    <row r="1236" ht="13.5" thickBot="1"/>
    <row r="1237" spans="5:25" ht="13.5" thickBot="1">
      <c r="E1237" s="35" t="s">
        <v>64</v>
      </c>
      <c r="F1237" s="35" t="s">
        <v>64</v>
      </c>
      <c r="G1237" s="35" t="s">
        <v>64</v>
      </c>
      <c r="H1237" s="35" t="s">
        <v>64</v>
      </c>
      <c r="I1237" s="35" t="s">
        <v>64</v>
      </c>
      <c r="J1237" s="35" t="s">
        <v>64</v>
      </c>
      <c r="K1237" s="35" t="s">
        <v>64</v>
      </c>
      <c r="L1237" s="35" t="s">
        <v>64</v>
      </c>
      <c r="M1237" s="35" t="s">
        <v>64</v>
      </c>
      <c r="N1237" s="35" t="s">
        <v>64</v>
      </c>
      <c r="O1237" s="35" t="s">
        <v>64</v>
      </c>
      <c r="P1237" s="35" t="s">
        <v>64</v>
      </c>
      <c r="Q1237" s="35" t="s">
        <v>64</v>
      </c>
      <c r="R1237" s="35" t="s">
        <v>64</v>
      </c>
      <c r="S1237" s="35" t="s">
        <v>64</v>
      </c>
      <c r="T1237" s="35" t="s">
        <v>64</v>
      </c>
      <c r="U1237" s="36" t="s">
        <v>64</v>
      </c>
      <c r="V1237" s="36" t="s">
        <v>64</v>
      </c>
      <c r="W1237" s="77" t="s">
        <v>64</v>
      </c>
      <c r="X1237" s="1" t="s">
        <v>64</v>
      </c>
      <c r="Y1237" s="37" t="s">
        <v>64</v>
      </c>
    </row>
    <row r="1240" ht="13.5" thickBot="1"/>
    <row r="1241" spans="3:26" ht="64.5" thickBot="1">
      <c r="C1241" s="38" t="s">
        <v>60</v>
      </c>
      <c r="Z1241" s="161" t="s">
        <v>61</v>
      </c>
    </row>
    <row r="65498" ht="12.75">
      <c r="BP65498" s="2" t="s">
        <v>28</v>
      </c>
    </row>
  </sheetData>
  <mergeCells count="14">
    <mergeCell ref="CI1:CJ1"/>
    <mergeCell ref="X2:Y2"/>
    <mergeCell ref="AA1:AT1"/>
    <mergeCell ref="AU1:BN1"/>
    <mergeCell ref="K1:W1"/>
    <mergeCell ref="EO1:EP1"/>
    <mergeCell ref="B1235:C1235"/>
    <mergeCell ref="E2:G2"/>
    <mergeCell ref="H2:J2"/>
    <mergeCell ref="E1:G1"/>
    <mergeCell ref="H1:J1"/>
    <mergeCell ref="K2:N2"/>
    <mergeCell ref="O2:S2"/>
    <mergeCell ref="V2:W2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71"/>
  <sheetViews>
    <sheetView tabSelected="1" workbookViewId="0" topLeftCell="A28">
      <selection activeCell="C55" sqref="C55"/>
    </sheetView>
  </sheetViews>
  <sheetFormatPr defaultColWidth="9.140625" defaultRowHeight="12.75"/>
  <cols>
    <col min="1" max="1" width="14.57421875" style="44" customWidth="1"/>
    <col min="2" max="2" width="9.28125" style="44" customWidth="1"/>
    <col min="3" max="13" width="9.140625" style="44" bestFit="1" customWidth="1"/>
    <col min="14" max="22" width="9.140625" style="44" customWidth="1"/>
    <col min="23" max="32" width="9.140625" style="44" bestFit="1" customWidth="1"/>
    <col min="33" max="41" width="9.140625" style="44" customWidth="1"/>
    <col min="42" max="42" width="9.140625" style="44" bestFit="1" customWidth="1"/>
    <col min="43" max="43" width="11.421875" style="43" customWidth="1"/>
    <col min="44" max="16384" width="11.421875" style="44" customWidth="1"/>
  </cols>
  <sheetData>
    <row r="1" spans="1:83" ht="13.5" thickBot="1">
      <c r="A1" s="204" t="s">
        <v>30</v>
      </c>
      <c r="B1" s="206" t="s">
        <v>183</v>
      </c>
      <c r="C1" s="41" t="s">
        <v>58</v>
      </c>
      <c r="D1" s="41" t="s">
        <v>58</v>
      </c>
      <c r="E1" s="41" t="s">
        <v>58</v>
      </c>
      <c r="F1" s="41" t="s">
        <v>58</v>
      </c>
      <c r="G1" s="41" t="s">
        <v>58</v>
      </c>
      <c r="H1" s="41" t="s">
        <v>58</v>
      </c>
      <c r="I1" s="41" t="s">
        <v>58</v>
      </c>
      <c r="J1" s="41" t="s">
        <v>58</v>
      </c>
      <c r="K1" s="41" t="s">
        <v>58</v>
      </c>
      <c r="L1" s="41" t="s">
        <v>58</v>
      </c>
      <c r="M1" s="41" t="s">
        <v>58</v>
      </c>
      <c r="N1" s="41" t="s">
        <v>58</v>
      </c>
      <c r="O1" s="41" t="s">
        <v>58</v>
      </c>
      <c r="P1" s="41" t="s">
        <v>58</v>
      </c>
      <c r="Q1" s="41" t="s">
        <v>58</v>
      </c>
      <c r="R1" s="41" t="s">
        <v>58</v>
      </c>
      <c r="S1" s="41" t="s">
        <v>58</v>
      </c>
      <c r="T1" s="41" t="s">
        <v>58</v>
      </c>
      <c r="U1" s="41" t="s">
        <v>58</v>
      </c>
      <c r="V1" s="41" t="s">
        <v>58</v>
      </c>
      <c r="W1" s="42" t="s">
        <v>59</v>
      </c>
      <c r="X1" s="42" t="s">
        <v>59</v>
      </c>
      <c r="Y1" s="42" t="s">
        <v>59</v>
      </c>
      <c r="Z1" s="42" t="s">
        <v>59</v>
      </c>
      <c r="AA1" s="42" t="s">
        <v>59</v>
      </c>
      <c r="AB1" s="42" t="s">
        <v>59</v>
      </c>
      <c r="AC1" s="42" t="s">
        <v>59</v>
      </c>
      <c r="AD1" s="42" t="s">
        <v>59</v>
      </c>
      <c r="AE1" s="42" t="s">
        <v>59</v>
      </c>
      <c r="AF1" s="42" t="s">
        <v>59</v>
      </c>
      <c r="AG1" s="42" t="s">
        <v>59</v>
      </c>
      <c r="AH1" s="42" t="s">
        <v>59</v>
      </c>
      <c r="AI1" s="42" t="s">
        <v>59</v>
      </c>
      <c r="AJ1" s="42" t="s">
        <v>59</v>
      </c>
      <c r="AK1" s="42" t="s">
        <v>59</v>
      </c>
      <c r="AL1" s="42" t="s">
        <v>59</v>
      </c>
      <c r="AM1" s="42" t="s">
        <v>59</v>
      </c>
      <c r="AN1" s="42" t="s">
        <v>59</v>
      </c>
      <c r="AO1" s="42" t="s">
        <v>59</v>
      </c>
      <c r="AP1" s="42" t="s">
        <v>59</v>
      </c>
      <c r="AR1" s="41" t="s">
        <v>58</v>
      </c>
      <c r="AS1" s="41" t="s">
        <v>58</v>
      </c>
      <c r="AT1" s="41" t="s">
        <v>58</v>
      </c>
      <c r="AU1" s="41" t="s">
        <v>58</v>
      </c>
      <c r="AV1" s="41" t="s">
        <v>58</v>
      </c>
      <c r="AW1" s="41" t="s">
        <v>58</v>
      </c>
      <c r="AX1" s="41" t="s">
        <v>58</v>
      </c>
      <c r="AY1" s="41" t="s">
        <v>58</v>
      </c>
      <c r="AZ1" s="41" t="s">
        <v>58</v>
      </c>
      <c r="BA1" s="41" t="s">
        <v>58</v>
      </c>
      <c r="BB1" s="41" t="s">
        <v>58</v>
      </c>
      <c r="BC1" s="41" t="s">
        <v>58</v>
      </c>
      <c r="BD1" s="41" t="s">
        <v>58</v>
      </c>
      <c r="BE1" s="41" t="s">
        <v>58</v>
      </c>
      <c r="BF1" s="41" t="s">
        <v>58</v>
      </c>
      <c r="BG1" s="41" t="s">
        <v>58</v>
      </c>
      <c r="BH1" s="41" t="s">
        <v>58</v>
      </c>
      <c r="BI1" s="41" t="s">
        <v>58</v>
      </c>
      <c r="BJ1" s="41" t="s">
        <v>58</v>
      </c>
      <c r="BK1" s="41" t="s">
        <v>58</v>
      </c>
      <c r="BL1" s="42" t="s">
        <v>59</v>
      </c>
      <c r="BM1" s="42" t="s">
        <v>59</v>
      </c>
      <c r="BN1" s="42" t="s">
        <v>59</v>
      </c>
      <c r="BO1" s="42" t="s">
        <v>59</v>
      </c>
      <c r="BP1" s="42" t="s">
        <v>59</v>
      </c>
      <c r="BQ1" s="42" t="s">
        <v>59</v>
      </c>
      <c r="BR1" s="42" t="s">
        <v>59</v>
      </c>
      <c r="BS1" s="42" t="s">
        <v>59</v>
      </c>
      <c r="BT1" s="42" t="s">
        <v>59</v>
      </c>
      <c r="BU1" s="42" t="s">
        <v>59</v>
      </c>
      <c r="BV1" s="42" t="s">
        <v>59</v>
      </c>
      <c r="BW1" s="42" t="s">
        <v>59</v>
      </c>
      <c r="BX1" s="42" t="s">
        <v>59</v>
      </c>
      <c r="BY1" s="42" t="s">
        <v>59</v>
      </c>
      <c r="BZ1" s="42" t="s">
        <v>59</v>
      </c>
      <c r="CA1" s="42" t="s">
        <v>59</v>
      </c>
      <c r="CB1" s="42" t="s">
        <v>59</v>
      </c>
      <c r="CC1" s="42" t="s">
        <v>59</v>
      </c>
      <c r="CD1" s="42" t="s">
        <v>59</v>
      </c>
      <c r="CE1" s="42" t="s">
        <v>59</v>
      </c>
    </row>
    <row r="2" spans="1:83" ht="13.5" thickBot="1">
      <c r="A2" s="205"/>
      <c r="B2" s="207"/>
      <c r="C2" s="45">
        <v>1</v>
      </c>
      <c r="D2" s="46">
        <v>2</v>
      </c>
      <c r="E2" s="46">
        <v>3</v>
      </c>
      <c r="F2" s="46">
        <v>4</v>
      </c>
      <c r="G2" s="46">
        <v>5</v>
      </c>
      <c r="H2" s="46">
        <v>6</v>
      </c>
      <c r="I2" s="46">
        <v>7</v>
      </c>
      <c r="J2" s="46">
        <v>8</v>
      </c>
      <c r="K2" s="46">
        <v>9</v>
      </c>
      <c r="L2" s="46">
        <v>10</v>
      </c>
      <c r="M2" s="47">
        <v>11</v>
      </c>
      <c r="N2" s="47">
        <v>12</v>
      </c>
      <c r="O2" s="47">
        <v>13</v>
      </c>
      <c r="P2" s="47">
        <v>14</v>
      </c>
      <c r="Q2" s="47">
        <v>15</v>
      </c>
      <c r="R2" s="47">
        <v>16</v>
      </c>
      <c r="S2" s="47">
        <v>17</v>
      </c>
      <c r="T2" s="47">
        <v>18</v>
      </c>
      <c r="U2" s="47">
        <v>19</v>
      </c>
      <c r="V2" s="47">
        <v>20</v>
      </c>
      <c r="W2" s="48">
        <v>1</v>
      </c>
      <c r="X2" s="49">
        <v>2</v>
      </c>
      <c r="Y2" s="49">
        <v>3</v>
      </c>
      <c r="Z2" s="49">
        <v>4</v>
      </c>
      <c r="AA2" s="49">
        <v>5</v>
      </c>
      <c r="AB2" s="49">
        <v>6</v>
      </c>
      <c r="AC2" s="49">
        <v>7</v>
      </c>
      <c r="AD2" s="49">
        <v>8</v>
      </c>
      <c r="AE2" s="49">
        <v>9</v>
      </c>
      <c r="AF2" s="49">
        <v>10</v>
      </c>
      <c r="AG2" s="49">
        <v>11</v>
      </c>
      <c r="AH2" s="49">
        <v>12</v>
      </c>
      <c r="AI2" s="49">
        <v>13</v>
      </c>
      <c r="AJ2" s="49">
        <v>14</v>
      </c>
      <c r="AK2" s="49">
        <v>15</v>
      </c>
      <c r="AL2" s="49">
        <v>16</v>
      </c>
      <c r="AM2" s="49">
        <v>17</v>
      </c>
      <c r="AN2" s="49">
        <v>18</v>
      </c>
      <c r="AO2" s="49">
        <v>19</v>
      </c>
      <c r="AP2" s="49">
        <v>20</v>
      </c>
      <c r="AR2" s="45">
        <v>1</v>
      </c>
      <c r="AS2" s="46">
        <v>2</v>
      </c>
      <c r="AT2" s="46">
        <v>3</v>
      </c>
      <c r="AU2" s="46">
        <v>4</v>
      </c>
      <c r="AV2" s="46">
        <v>5</v>
      </c>
      <c r="AW2" s="46">
        <v>6</v>
      </c>
      <c r="AX2" s="46">
        <v>7</v>
      </c>
      <c r="AY2" s="46">
        <v>8</v>
      </c>
      <c r="AZ2" s="46">
        <v>9</v>
      </c>
      <c r="BA2" s="46">
        <v>10</v>
      </c>
      <c r="BB2" s="47">
        <v>11</v>
      </c>
      <c r="BC2" s="47">
        <v>12</v>
      </c>
      <c r="BD2" s="47">
        <v>13</v>
      </c>
      <c r="BE2" s="47">
        <v>14</v>
      </c>
      <c r="BF2" s="47">
        <v>15</v>
      </c>
      <c r="BG2" s="47">
        <v>16</v>
      </c>
      <c r="BH2" s="47">
        <v>17</v>
      </c>
      <c r="BI2" s="47">
        <v>18</v>
      </c>
      <c r="BJ2" s="47">
        <v>19</v>
      </c>
      <c r="BK2" s="47">
        <v>20</v>
      </c>
      <c r="BL2" s="48">
        <v>1</v>
      </c>
      <c r="BM2" s="49">
        <v>2</v>
      </c>
      <c r="BN2" s="49">
        <v>3</v>
      </c>
      <c r="BO2" s="49">
        <v>4</v>
      </c>
      <c r="BP2" s="49">
        <v>5</v>
      </c>
      <c r="BQ2" s="49">
        <v>6</v>
      </c>
      <c r="BR2" s="49">
        <v>7</v>
      </c>
      <c r="BS2" s="49">
        <v>8</v>
      </c>
      <c r="BT2" s="49">
        <v>9</v>
      </c>
      <c r="BU2" s="49">
        <v>10</v>
      </c>
      <c r="BV2" s="49">
        <v>11</v>
      </c>
      <c r="BW2" s="49">
        <v>12</v>
      </c>
      <c r="BX2" s="49">
        <v>13</v>
      </c>
      <c r="BY2" s="49">
        <v>14</v>
      </c>
      <c r="BZ2" s="49">
        <v>15</v>
      </c>
      <c r="CA2" s="49">
        <v>16</v>
      </c>
      <c r="CB2" s="49">
        <v>17</v>
      </c>
      <c r="CC2" s="49">
        <v>18</v>
      </c>
      <c r="CD2" s="49">
        <v>19</v>
      </c>
      <c r="CE2" s="49">
        <v>20</v>
      </c>
    </row>
    <row r="3" spans="1:83" ht="13.5" thickBot="1">
      <c r="A3" s="50">
        <v>1</v>
      </c>
      <c r="B3" s="195">
        <v>106799</v>
      </c>
      <c r="C3" s="51">
        <v>40</v>
      </c>
      <c r="D3" s="52">
        <v>135</v>
      </c>
      <c r="E3" s="52">
        <v>61</v>
      </c>
      <c r="F3" s="52">
        <v>78</v>
      </c>
      <c r="G3" s="52">
        <v>106</v>
      </c>
      <c r="H3" s="52">
        <v>117</v>
      </c>
      <c r="I3" s="52">
        <v>99</v>
      </c>
      <c r="J3" s="52">
        <v>112</v>
      </c>
      <c r="K3" s="52">
        <v>99</v>
      </c>
      <c r="L3" s="52">
        <v>97</v>
      </c>
      <c r="M3" s="53">
        <v>86</v>
      </c>
      <c r="N3" s="53">
        <v>87</v>
      </c>
      <c r="O3" s="53">
        <v>101</v>
      </c>
      <c r="P3" s="53">
        <v>95</v>
      </c>
      <c r="Q3" s="53">
        <v>67</v>
      </c>
      <c r="R3" s="53">
        <v>62</v>
      </c>
      <c r="S3" s="53">
        <v>74</v>
      </c>
      <c r="T3" s="53">
        <v>60</v>
      </c>
      <c r="U3" s="53">
        <v>60</v>
      </c>
      <c r="V3" s="53">
        <v>74</v>
      </c>
      <c r="W3" s="54">
        <v>31</v>
      </c>
      <c r="X3" s="55">
        <v>35</v>
      </c>
      <c r="Y3" s="55">
        <v>31</v>
      </c>
      <c r="Z3" s="55">
        <v>16</v>
      </c>
      <c r="AA3" s="55">
        <v>20</v>
      </c>
      <c r="AB3" s="55">
        <v>34</v>
      </c>
      <c r="AC3" s="55">
        <v>38</v>
      </c>
      <c r="AD3" s="55">
        <v>98</v>
      </c>
      <c r="AE3" s="55">
        <v>103</v>
      </c>
      <c r="AF3" s="55">
        <v>88</v>
      </c>
      <c r="AG3" s="56">
        <v>87</v>
      </c>
      <c r="AH3" s="56">
        <v>99</v>
      </c>
      <c r="AI3" s="56">
        <v>155</v>
      </c>
      <c r="AJ3" s="56">
        <v>176</v>
      </c>
      <c r="AK3" s="56">
        <v>170</v>
      </c>
      <c r="AL3" s="56">
        <v>154</v>
      </c>
      <c r="AM3" s="56">
        <v>102</v>
      </c>
      <c r="AN3" s="56">
        <v>102</v>
      </c>
      <c r="AO3" s="56">
        <v>91</v>
      </c>
      <c r="AP3" s="57">
        <v>90</v>
      </c>
      <c r="AR3" s="51">
        <v>0</v>
      </c>
      <c r="AS3" s="52">
        <f aca="true" t="shared" si="0" ref="AS3:BH18">D3-$C3</f>
        <v>95</v>
      </c>
      <c r="AT3" s="52">
        <f t="shared" si="0"/>
        <v>21</v>
      </c>
      <c r="AU3" s="52">
        <f t="shared" si="0"/>
        <v>38</v>
      </c>
      <c r="AV3" s="52">
        <f t="shared" si="0"/>
        <v>66</v>
      </c>
      <c r="AW3" s="52">
        <f t="shared" si="0"/>
        <v>77</v>
      </c>
      <c r="AX3" s="52">
        <f t="shared" si="0"/>
        <v>59</v>
      </c>
      <c r="AY3" s="52">
        <f t="shared" si="0"/>
        <v>72</v>
      </c>
      <c r="AZ3" s="52">
        <f t="shared" si="0"/>
        <v>59</v>
      </c>
      <c r="BA3" s="52">
        <f t="shared" si="0"/>
        <v>57</v>
      </c>
      <c r="BB3" s="52">
        <f t="shared" si="0"/>
        <v>46</v>
      </c>
      <c r="BC3" s="52">
        <f t="shared" si="0"/>
        <v>47</v>
      </c>
      <c r="BD3" s="52">
        <f t="shared" si="0"/>
        <v>61</v>
      </c>
      <c r="BE3" s="52">
        <f t="shared" si="0"/>
        <v>55</v>
      </c>
      <c r="BF3" s="52">
        <f t="shared" si="0"/>
        <v>27</v>
      </c>
      <c r="BG3" s="52">
        <f t="shared" si="0"/>
        <v>22</v>
      </c>
      <c r="BH3" s="52">
        <f t="shared" si="0"/>
        <v>34</v>
      </c>
      <c r="BI3" s="52">
        <f aca="true" t="shared" si="1" ref="BI3:BK52">T3-$C3</f>
        <v>20</v>
      </c>
      <c r="BJ3" s="52">
        <f t="shared" si="1"/>
        <v>20</v>
      </c>
      <c r="BK3" s="52">
        <f t="shared" si="1"/>
        <v>34</v>
      </c>
      <c r="BL3" s="58">
        <v>0</v>
      </c>
      <c r="BM3" s="55">
        <f aca="true" t="shared" si="2" ref="BM3:BM17">X3-$W3</f>
        <v>4</v>
      </c>
      <c r="BN3" s="55">
        <f aca="true" t="shared" si="3" ref="BN3:BN17">Y3-$W3</f>
        <v>0</v>
      </c>
      <c r="BO3" s="55">
        <f aca="true" t="shared" si="4" ref="BO3:BO17">Z3-$W3</f>
        <v>-15</v>
      </c>
      <c r="BP3" s="55">
        <f aca="true" t="shared" si="5" ref="BP3:BP17">AA3-$W3</f>
        <v>-11</v>
      </c>
      <c r="BQ3" s="55">
        <f aca="true" t="shared" si="6" ref="BQ3:BQ17">AB3-$W3</f>
        <v>3</v>
      </c>
      <c r="BR3" s="55">
        <f aca="true" t="shared" si="7" ref="BR3:BR17">AC3-$W3</f>
        <v>7</v>
      </c>
      <c r="BS3" s="55">
        <f aca="true" t="shared" si="8" ref="BS3:BS17">AD3-$W3</f>
        <v>67</v>
      </c>
      <c r="BT3" s="55">
        <f aca="true" t="shared" si="9" ref="BT3:BT17">AE3-$W3</f>
        <v>72</v>
      </c>
      <c r="BU3" s="55">
        <f aca="true" t="shared" si="10" ref="BU3:BU17">AF3-$W3</f>
        <v>57</v>
      </c>
      <c r="BV3" s="55">
        <f aca="true" t="shared" si="11" ref="BV3:BV17">AG3-$W3</f>
        <v>56</v>
      </c>
      <c r="BW3" s="55">
        <f aca="true" t="shared" si="12" ref="BW3:BW17">AH3-$W3</f>
        <v>68</v>
      </c>
      <c r="BX3" s="55">
        <f aca="true" t="shared" si="13" ref="BX3:BX17">AI3-$W3</f>
        <v>124</v>
      </c>
      <c r="BY3" s="55">
        <f aca="true" t="shared" si="14" ref="BY3:BY17">AJ3-$W3</f>
        <v>145</v>
      </c>
      <c r="BZ3" s="55">
        <f aca="true" t="shared" si="15" ref="BZ3:BZ17">AK3-$W3</f>
        <v>139</v>
      </c>
      <c r="CA3" s="55">
        <f aca="true" t="shared" si="16" ref="CA3:CA17">AL3-$W3</f>
        <v>123</v>
      </c>
      <c r="CB3" s="55">
        <f aca="true" t="shared" si="17" ref="CB3:CB17">AM3-$W3</f>
        <v>71</v>
      </c>
      <c r="CC3" s="55">
        <f aca="true" t="shared" si="18" ref="CC3:CE18">AN3-$W3</f>
        <v>71</v>
      </c>
      <c r="CD3" s="55">
        <f t="shared" si="18"/>
        <v>60</v>
      </c>
      <c r="CE3" s="55">
        <f t="shared" si="18"/>
        <v>59</v>
      </c>
    </row>
    <row r="4" spans="1:83" ht="13.5" thickBot="1">
      <c r="A4" s="59">
        <v>2</v>
      </c>
      <c r="B4" s="195">
        <v>106800</v>
      </c>
      <c r="C4" s="60">
        <v>69</v>
      </c>
      <c r="D4" s="53">
        <v>160</v>
      </c>
      <c r="E4" s="53">
        <v>90</v>
      </c>
      <c r="F4" s="53">
        <v>103</v>
      </c>
      <c r="G4" s="53">
        <v>130</v>
      </c>
      <c r="H4" s="53">
        <v>144</v>
      </c>
      <c r="I4" s="53">
        <v>127</v>
      </c>
      <c r="J4" s="53">
        <v>140</v>
      </c>
      <c r="K4" s="53">
        <v>126</v>
      </c>
      <c r="L4" s="53">
        <v>127</v>
      </c>
      <c r="M4" s="53">
        <v>116</v>
      </c>
      <c r="N4" s="53">
        <v>116</v>
      </c>
      <c r="O4" s="53">
        <v>128</v>
      </c>
      <c r="P4" s="53">
        <v>125</v>
      </c>
      <c r="Q4" s="53">
        <v>101</v>
      </c>
      <c r="R4" s="53">
        <v>94</v>
      </c>
      <c r="S4" s="53">
        <v>101</v>
      </c>
      <c r="T4" s="53">
        <v>89</v>
      </c>
      <c r="U4" s="53">
        <v>94</v>
      </c>
      <c r="V4" s="53">
        <v>102</v>
      </c>
      <c r="W4" s="61">
        <v>31</v>
      </c>
      <c r="X4" s="62">
        <v>35</v>
      </c>
      <c r="Y4" s="62">
        <v>29</v>
      </c>
      <c r="Z4" s="62">
        <v>16</v>
      </c>
      <c r="AA4" s="62">
        <v>19</v>
      </c>
      <c r="AB4" s="62">
        <v>34</v>
      </c>
      <c r="AC4" s="62">
        <v>38</v>
      </c>
      <c r="AD4" s="62">
        <v>98</v>
      </c>
      <c r="AE4" s="62">
        <v>87</v>
      </c>
      <c r="AF4" s="62">
        <v>103</v>
      </c>
      <c r="AG4" s="63">
        <v>87</v>
      </c>
      <c r="AH4" s="63">
        <v>99</v>
      </c>
      <c r="AI4" s="63">
        <v>155</v>
      </c>
      <c r="AJ4" s="63">
        <v>175</v>
      </c>
      <c r="AK4" s="63">
        <v>171</v>
      </c>
      <c r="AL4" s="63">
        <v>153</v>
      </c>
      <c r="AM4" s="63">
        <v>101</v>
      </c>
      <c r="AN4" s="63">
        <v>102</v>
      </c>
      <c r="AO4" s="63">
        <v>90</v>
      </c>
      <c r="AP4" s="64">
        <v>89</v>
      </c>
      <c r="AR4" s="51">
        <v>0</v>
      </c>
      <c r="AS4" s="52">
        <f t="shared" si="0"/>
        <v>91</v>
      </c>
      <c r="AT4" s="52">
        <f t="shared" si="0"/>
        <v>21</v>
      </c>
      <c r="AU4" s="52">
        <f t="shared" si="0"/>
        <v>34</v>
      </c>
      <c r="AV4" s="52">
        <f t="shared" si="0"/>
        <v>61</v>
      </c>
      <c r="AW4" s="52">
        <f t="shared" si="0"/>
        <v>75</v>
      </c>
      <c r="AX4" s="52">
        <f t="shared" si="0"/>
        <v>58</v>
      </c>
      <c r="AY4" s="52">
        <f t="shared" si="0"/>
        <v>71</v>
      </c>
      <c r="AZ4" s="52">
        <f t="shared" si="0"/>
        <v>57</v>
      </c>
      <c r="BA4" s="52">
        <f t="shared" si="0"/>
        <v>58</v>
      </c>
      <c r="BB4" s="52">
        <f t="shared" si="0"/>
        <v>47</v>
      </c>
      <c r="BC4" s="52">
        <f t="shared" si="0"/>
        <v>47</v>
      </c>
      <c r="BD4" s="52">
        <f t="shared" si="0"/>
        <v>59</v>
      </c>
      <c r="BE4" s="52">
        <f t="shared" si="0"/>
        <v>56</v>
      </c>
      <c r="BF4" s="52">
        <f t="shared" si="0"/>
        <v>32</v>
      </c>
      <c r="BG4" s="52">
        <f t="shared" si="0"/>
        <v>25</v>
      </c>
      <c r="BH4" s="52">
        <f t="shared" si="0"/>
        <v>32</v>
      </c>
      <c r="BI4" s="52">
        <f t="shared" si="1"/>
        <v>20</v>
      </c>
      <c r="BJ4" s="52">
        <f t="shared" si="1"/>
        <v>25</v>
      </c>
      <c r="BK4" s="52">
        <f t="shared" si="1"/>
        <v>33</v>
      </c>
      <c r="BL4" s="58">
        <v>0</v>
      </c>
      <c r="BM4" s="55">
        <f t="shared" si="2"/>
        <v>4</v>
      </c>
      <c r="BN4" s="55">
        <f t="shared" si="3"/>
        <v>-2</v>
      </c>
      <c r="BO4" s="55">
        <f t="shared" si="4"/>
        <v>-15</v>
      </c>
      <c r="BP4" s="55">
        <f t="shared" si="5"/>
        <v>-12</v>
      </c>
      <c r="BQ4" s="55">
        <f t="shared" si="6"/>
        <v>3</v>
      </c>
      <c r="BR4" s="55">
        <f t="shared" si="7"/>
        <v>7</v>
      </c>
      <c r="BS4" s="55">
        <f t="shared" si="8"/>
        <v>67</v>
      </c>
      <c r="BT4" s="55">
        <f t="shared" si="9"/>
        <v>56</v>
      </c>
      <c r="BU4" s="55">
        <f t="shared" si="10"/>
        <v>72</v>
      </c>
      <c r="BV4" s="55">
        <f t="shared" si="11"/>
        <v>56</v>
      </c>
      <c r="BW4" s="55">
        <f t="shared" si="12"/>
        <v>68</v>
      </c>
      <c r="BX4" s="55">
        <f t="shared" si="13"/>
        <v>124</v>
      </c>
      <c r="BY4" s="55">
        <f t="shared" si="14"/>
        <v>144</v>
      </c>
      <c r="BZ4" s="55">
        <f t="shared" si="15"/>
        <v>140</v>
      </c>
      <c r="CA4" s="55">
        <f t="shared" si="16"/>
        <v>122</v>
      </c>
      <c r="CB4" s="55">
        <f t="shared" si="17"/>
        <v>70</v>
      </c>
      <c r="CC4" s="55">
        <f t="shared" si="18"/>
        <v>71</v>
      </c>
      <c r="CD4" s="55">
        <f t="shared" si="18"/>
        <v>59</v>
      </c>
      <c r="CE4" s="55">
        <f t="shared" si="18"/>
        <v>58</v>
      </c>
    </row>
    <row r="5" spans="1:83" ht="13.5" thickBot="1">
      <c r="A5" s="59">
        <v>3</v>
      </c>
      <c r="B5" s="195">
        <v>106801</v>
      </c>
      <c r="C5" s="60">
        <v>34</v>
      </c>
      <c r="D5" s="53">
        <v>139</v>
      </c>
      <c r="E5" s="53">
        <v>48</v>
      </c>
      <c r="F5" s="53">
        <v>63</v>
      </c>
      <c r="G5" s="53">
        <v>97</v>
      </c>
      <c r="H5" s="53">
        <v>113</v>
      </c>
      <c r="I5" s="53">
        <v>99</v>
      </c>
      <c r="J5" s="53">
        <v>115</v>
      </c>
      <c r="K5" s="53">
        <v>99</v>
      </c>
      <c r="L5" s="53">
        <v>102</v>
      </c>
      <c r="M5" s="53">
        <v>87</v>
      </c>
      <c r="N5" s="53">
        <v>88</v>
      </c>
      <c r="O5" s="53">
        <v>104</v>
      </c>
      <c r="P5" s="53">
        <v>94</v>
      </c>
      <c r="Q5" s="53">
        <v>77</v>
      </c>
      <c r="R5" s="53">
        <v>66</v>
      </c>
      <c r="S5" s="53">
        <v>73</v>
      </c>
      <c r="T5" s="53">
        <v>57</v>
      </c>
      <c r="U5" s="53">
        <v>57</v>
      </c>
      <c r="V5" s="53">
        <v>72</v>
      </c>
      <c r="W5" s="61">
        <v>35</v>
      </c>
      <c r="X5" s="62">
        <v>34</v>
      </c>
      <c r="Y5" s="62">
        <v>34</v>
      </c>
      <c r="Z5" s="62">
        <v>19</v>
      </c>
      <c r="AA5" s="62">
        <v>18</v>
      </c>
      <c r="AB5" s="62">
        <v>34</v>
      </c>
      <c r="AC5" s="62">
        <v>36</v>
      </c>
      <c r="AD5" s="62">
        <v>95</v>
      </c>
      <c r="AE5" s="62">
        <v>97</v>
      </c>
      <c r="AF5" s="62">
        <v>111</v>
      </c>
      <c r="AG5" s="63">
        <v>94</v>
      </c>
      <c r="AH5" s="63">
        <v>106</v>
      </c>
      <c r="AI5" s="63">
        <v>154</v>
      </c>
      <c r="AJ5" s="63">
        <v>170</v>
      </c>
      <c r="AK5" s="63">
        <v>174</v>
      </c>
      <c r="AL5" s="63">
        <v>148</v>
      </c>
      <c r="AM5" s="63">
        <v>100</v>
      </c>
      <c r="AN5" s="63">
        <v>100</v>
      </c>
      <c r="AO5" s="63">
        <v>85</v>
      </c>
      <c r="AP5" s="64">
        <v>89</v>
      </c>
      <c r="AR5" s="51">
        <v>0</v>
      </c>
      <c r="AS5" s="52">
        <f t="shared" si="0"/>
        <v>105</v>
      </c>
      <c r="AT5" s="52">
        <f t="shared" si="0"/>
        <v>14</v>
      </c>
      <c r="AU5" s="52">
        <f t="shared" si="0"/>
        <v>29</v>
      </c>
      <c r="AV5" s="52">
        <f t="shared" si="0"/>
        <v>63</v>
      </c>
      <c r="AW5" s="52">
        <f t="shared" si="0"/>
        <v>79</v>
      </c>
      <c r="AX5" s="52">
        <f t="shared" si="0"/>
        <v>65</v>
      </c>
      <c r="AY5" s="52">
        <f t="shared" si="0"/>
        <v>81</v>
      </c>
      <c r="AZ5" s="52">
        <f t="shared" si="0"/>
        <v>65</v>
      </c>
      <c r="BA5" s="52">
        <f t="shared" si="0"/>
        <v>68</v>
      </c>
      <c r="BB5" s="52">
        <f t="shared" si="0"/>
        <v>53</v>
      </c>
      <c r="BC5" s="52">
        <f t="shared" si="0"/>
        <v>54</v>
      </c>
      <c r="BD5" s="52">
        <f t="shared" si="0"/>
        <v>70</v>
      </c>
      <c r="BE5" s="52">
        <f t="shared" si="0"/>
        <v>60</v>
      </c>
      <c r="BF5" s="52">
        <f t="shared" si="0"/>
        <v>43</v>
      </c>
      <c r="BG5" s="52">
        <f t="shared" si="0"/>
        <v>32</v>
      </c>
      <c r="BH5" s="52">
        <f t="shared" si="0"/>
        <v>39</v>
      </c>
      <c r="BI5" s="52">
        <f t="shared" si="1"/>
        <v>23</v>
      </c>
      <c r="BJ5" s="52">
        <f t="shared" si="1"/>
        <v>23</v>
      </c>
      <c r="BK5" s="52">
        <f t="shared" si="1"/>
        <v>38</v>
      </c>
      <c r="BL5" s="58">
        <v>0</v>
      </c>
      <c r="BM5" s="55">
        <f t="shared" si="2"/>
        <v>-1</v>
      </c>
      <c r="BN5" s="55">
        <f t="shared" si="3"/>
        <v>-1</v>
      </c>
      <c r="BO5" s="55">
        <f t="shared" si="4"/>
        <v>-16</v>
      </c>
      <c r="BP5" s="55">
        <f t="shared" si="5"/>
        <v>-17</v>
      </c>
      <c r="BQ5" s="55">
        <f t="shared" si="6"/>
        <v>-1</v>
      </c>
      <c r="BR5" s="55">
        <f t="shared" si="7"/>
        <v>1</v>
      </c>
      <c r="BS5" s="55">
        <f t="shared" si="8"/>
        <v>60</v>
      </c>
      <c r="BT5" s="55">
        <f t="shared" si="9"/>
        <v>62</v>
      </c>
      <c r="BU5" s="55">
        <f t="shared" si="10"/>
        <v>76</v>
      </c>
      <c r="BV5" s="55">
        <f t="shared" si="11"/>
        <v>59</v>
      </c>
      <c r="BW5" s="55">
        <f t="shared" si="12"/>
        <v>71</v>
      </c>
      <c r="BX5" s="55">
        <f t="shared" si="13"/>
        <v>119</v>
      </c>
      <c r="BY5" s="55">
        <f t="shared" si="14"/>
        <v>135</v>
      </c>
      <c r="BZ5" s="55">
        <f t="shared" si="15"/>
        <v>139</v>
      </c>
      <c r="CA5" s="55">
        <f t="shared" si="16"/>
        <v>113</v>
      </c>
      <c r="CB5" s="55">
        <f t="shared" si="17"/>
        <v>65</v>
      </c>
      <c r="CC5" s="55">
        <f t="shared" si="18"/>
        <v>65</v>
      </c>
      <c r="CD5" s="55">
        <f t="shared" si="18"/>
        <v>50</v>
      </c>
      <c r="CE5" s="55">
        <f t="shared" si="18"/>
        <v>54</v>
      </c>
    </row>
    <row r="6" spans="1:83" ht="13.5" thickBot="1">
      <c r="A6" s="59">
        <v>4</v>
      </c>
      <c r="B6" s="195">
        <v>106802</v>
      </c>
      <c r="C6" s="60">
        <v>49</v>
      </c>
      <c r="D6" s="53">
        <v>147</v>
      </c>
      <c r="E6" s="53">
        <v>64</v>
      </c>
      <c r="F6" s="53">
        <v>81</v>
      </c>
      <c r="G6" s="53">
        <v>116</v>
      </c>
      <c r="H6" s="53">
        <v>130</v>
      </c>
      <c r="I6" s="53">
        <v>112</v>
      </c>
      <c r="J6" s="53">
        <v>124</v>
      </c>
      <c r="K6" s="53">
        <v>105</v>
      </c>
      <c r="L6" s="53">
        <v>108</v>
      </c>
      <c r="M6" s="53">
        <v>92</v>
      </c>
      <c r="N6" s="53">
        <v>89</v>
      </c>
      <c r="O6" s="53">
        <v>103</v>
      </c>
      <c r="P6" s="53">
        <v>89</v>
      </c>
      <c r="Q6" s="53">
        <v>78</v>
      </c>
      <c r="R6" s="53">
        <v>63</v>
      </c>
      <c r="S6" s="53">
        <v>77</v>
      </c>
      <c r="T6" s="53">
        <v>62</v>
      </c>
      <c r="U6" s="53">
        <v>62</v>
      </c>
      <c r="V6" s="53">
        <v>77</v>
      </c>
      <c r="W6" s="61">
        <v>35</v>
      </c>
      <c r="X6" s="62">
        <v>33</v>
      </c>
      <c r="Y6" s="62">
        <v>34</v>
      </c>
      <c r="Z6" s="62">
        <v>18</v>
      </c>
      <c r="AA6" s="62">
        <v>17</v>
      </c>
      <c r="AB6" s="62">
        <v>32</v>
      </c>
      <c r="AC6" s="62">
        <v>37</v>
      </c>
      <c r="AD6" s="62">
        <v>97</v>
      </c>
      <c r="AE6" s="62">
        <v>98</v>
      </c>
      <c r="AF6" s="62">
        <v>111</v>
      </c>
      <c r="AG6" s="63">
        <v>94</v>
      </c>
      <c r="AH6" s="63">
        <v>106</v>
      </c>
      <c r="AI6" s="63">
        <v>154</v>
      </c>
      <c r="AJ6" s="63">
        <v>170</v>
      </c>
      <c r="AK6" s="63">
        <v>174</v>
      </c>
      <c r="AL6" s="63">
        <v>147</v>
      </c>
      <c r="AM6" s="63">
        <v>101</v>
      </c>
      <c r="AN6" s="63">
        <v>99</v>
      </c>
      <c r="AO6" s="63">
        <v>84</v>
      </c>
      <c r="AP6" s="64">
        <v>89</v>
      </c>
      <c r="AR6" s="51">
        <v>0</v>
      </c>
      <c r="AS6" s="52">
        <f t="shared" si="0"/>
        <v>98</v>
      </c>
      <c r="AT6" s="52">
        <f t="shared" si="0"/>
        <v>15</v>
      </c>
      <c r="AU6" s="52">
        <f t="shared" si="0"/>
        <v>32</v>
      </c>
      <c r="AV6" s="52">
        <f t="shared" si="0"/>
        <v>67</v>
      </c>
      <c r="AW6" s="52">
        <f t="shared" si="0"/>
        <v>81</v>
      </c>
      <c r="AX6" s="52">
        <f t="shared" si="0"/>
        <v>63</v>
      </c>
      <c r="AY6" s="52">
        <f t="shared" si="0"/>
        <v>75</v>
      </c>
      <c r="AZ6" s="52">
        <f t="shared" si="0"/>
        <v>56</v>
      </c>
      <c r="BA6" s="52">
        <f t="shared" si="0"/>
        <v>59</v>
      </c>
      <c r="BB6" s="52">
        <f t="shared" si="0"/>
        <v>43</v>
      </c>
      <c r="BC6" s="52">
        <f t="shared" si="0"/>
        <v>40</v>
      </c>
      <c r="BD6" s="52">
        <f t="shared" si="0"/>
        <v>54</v>
      </c>
      <c r="BE6" s="52">
        <f t="shared" si="0"/>
        <v>40</v>
      </c>
      <c r="BF6" s="52">
        <f t="shared" si="0"/>
        <v>29</v>
      </c>
      <c r="BG6" s="52">
        <f t="shared" si="0"/>
        <v>14</v>
      </c>
      <c r="BH6" s="52">
        <f t="shared" si="0"/>
        <v>28</v>
      </c>
      <c r="BI6" s="52">
        <f t="shared" si="1"/>
        <v>13</v>
      </c>
      <c r="BJ6" s="52">
        <f t="shared" si="1"/>
        <v>13</v>
      </c>
      <c r="BK6" s="52">
        <f t="shared" si="1"/>
        <v>28</v>
      </c>
      <c r="BL6" s="58">
        <v>0</v>
      </c>
      <c r="BM6" s="55">
        <f t="shared" si="2"/>
        <v>-2</v>
      </c>
      <c r="BN6" s="55">
        <f t="shared" si="3"/>
        <v>-1</v>
      </c>
      <c r="BO6" s="55">
        <f t="shared" si="4"/>
        <v>-17</v>
      </c>
      <c r="BP6" s="55">
        <f t="shared" si="5"/>
        <v>-18</v>
      </c>
      <c r="BQ6" s="55">
        <f t="shared" si="6"/>
        <v>-3</v>
      </c>
      <c r="BR6" s="55">
        <f t="shared" si="7"/>
        <v>2</v>
      </c>
      <c r="BS6" s="55">
        <f t="shared" si="8"/>
        <v>62</v>
      </c>
      <c r="BT6" s="55">
        <f t="shared" si="9"/>
        <v>63</v>
      </c>
      <c r="BU6" s="55">
        <f t="shared" si="10"/>
        <v>76</v>
      </c>
      <c r="BV6" s="55">
        <f t="shared" si="11"/>
        <v>59</v>
      </c>
      <c r="BW6" s="55">
        <f t="shared" si="12"/>
        <v>71</v>
      </c>
      <c r="BX6" s="55">
        <f t="shared" si="13"/>
        <v>119</v>
      </c>
      <c r="BY6" s="55">
        <f t="shared" si="14"/>
        <v>135</v>
      </c>
      <c r="BZ6" s="55">
        <f t="shared" si="15"/>
        <v>139</v>
      </c>
      <c r="CA6" s="55">
        <f t="shared" si="16"/>
        <v>112</v>
      </c>
      <c r="CB6" s="55">
        <f t="shared" si="17"/>
        <v>66</v>
      </c>
      <c r="CC6" s="55">
        <f t="shared" si="18"/>
        <v>64</v>
      </c>
      <c r="CD6" s="55">
        <f t="shared" si="18"/>
        <v>49</v>
      </c>
      <c r="CE6" s="55">
        <f t="shared" si="18"/>
        <v>54</v>
      </c>
    </row>
    <row r="7" spans="1:83" ht="13.5" thickBot="1">
      <c r="A7" s="59">
        <v>5</v>
      </c>
      <c r="B7" s="195">
        <v>106803</v>
      </c>
      <c r="C7" s="60">
        <v>39</v>
      </c>
      <c r="D7" s="53">
        <v>144</v>
      </c>
      <c r="E7" s="53">
        <v>56</v>
      </c>
      <c r="F7" s="53">
        <v>72</v>
      </c>
      <c r="G7" s="53">
        <v>108</v>
      </c>
      <c r="H7" s="53">
        <v>119</v>
      </c>
      <c r="I7" s="53">
        <v>101</v>
      </c>
      <c r="J7" s="53">
        <v>117</v>
      </c>
      <c r="K7" s="53">
        <v>101</v>
      </c>
      <c r="L7" s="53">
        <v>105</v>
      </c>
      <c r="M7" s="53">
        <v>86</v>
      </c>
      <c r="N7" s="53">
        <v>87</v>
      </c>
      <c r="O7" s="53">
        <v>102</v>
      </c>
      <c r="P7" s="53">
        <v>93</v>
      </c>
      <c r="Q7" s="53">
        <v>66</v>
      </c>
      <c r="R7" s="53">
        <v>55</v>
      </c>
      <c r="S7" s="53">
        <v>68</v>
      </c>
      <c r="T7" s="53">
        <v>56</v>
      </c>
      <c r="U7" s="53">
        <v>56</v>
      </c>
      <c r="V7" s="53">
        <v>68</v>
      </c>
      <c r="W7" s="61">
        <v>38</v>
      </c>
      <c r="X7" s="62">
        <v>40</v>
      </c>
      <c r="Y7" s="62">
        <v>37</v>
      </c>
      <c r="Z7" s="62">
        <v>31</v>
      </c>
      <c r="AA7" s="62">
        <v>31</v>
      </c>
      <c r="AB7" s="62">
        <v>39</v>
      </c>
      <c r="AC7" s="62">
        <v>45</v>
      </c>
      <c r="AD7" s="62">
        <v>114</v>
      </c>
      <c r="AE7" s="62">
        <v>115</v>
      </c>
      <c r="AF7" s="62">
        <v>136</v>
      </c>
      <c r="AG7" s="63">
        <v>111</v>
      </c>
      <c r="AH7" s="63">
        <v>127</v>
      </c>
      <c r="AI7" s="63">
        <v>169</v>
      </c>
      <c r="AJ7" s="63">
        <v>197</v>
      </c>
      <c r="AK7" s="63">
        <v>201</v>
      </c>
      <c r="AL7" s="63">
        <v>176</v>
      </c>
      <c r="AM7" s="63">
        <v>122</v>
      </c>
      <c r="AN7" s="63">
        <v>117</v>
      </c>
      <c r="AO7" s="63">
        <v>101</v>
      </c>
      <c r="AP7" s="64">
        <v>104</v>
      </c>
      <c r="AR7" s="51">
        <v>0</v>
      </c>
      <c r="AS7" s="52">
        <f t="shared" si="0"/>
        <v>105</v>
      </c>
      <c r="AT7" s="52">
        <f t="shared" si="0"/>
        <v>17</v>
      </c>
      <c r="AU7" s="52">
        <f t="shared" si="0"/>
        <v>33</v>
      </c>
      <c r="AV7" s="52">
        <f t="shared" si="0"/>
        <v>69</v>
      </c>
      <c r="AW7" s="52">
        <f t="shared" si="0"/>
        <v>80</v>
      </c>
      <c r="AX7" s="52">
        <f t="shared" si="0"/>
        <v>62</v>
      </c>
      <c r="AY7" s="52">
        <f t="shared" si="0"/>
        <v>78</v>
      </c>
      <c r="AZ7" s="52">
        <f t="shared" si="0"/>
        <v>62</v>
      </c>
      <c r="BA7" s="52">
        <f t="shared" si="0"/>
        <v>66</v>
      </c>
      <c r="BB7" s="52">
        <f t="shared" si="0"/>
        <v>47</v>
      </c>
      <c r="BC7" s="52">
        <f t="shared" si="0"/>
        <v>48</v>
      </c>
      <c r="BD7" s="52">
        <f t="shared" si="0"/>
        <v>63</v>
      </c>
      <c r="BE7" s="52">
        <f t="shared" si="0"/>
        <v>54</v>
      </c>
      <c r="BF7" s="52">
        <f t="shared" si="0"/>
        <v>27</v>
      </c>
      <c r="BG7" s="52">
        <f t="shared" si="0"/>
        <v>16</v>
      </c>
      <c r="BH7" s="52">
        <f t="shared" si="0"/>
        <v>29</v>
      </c>
      <c r="BI7" s="52">
        <f t="shared" si="1"/>
        <v>17</v>
      </c>
      <c r="BJ7" s="52">
        <f t="shared" si="1"/>
        <v>17</v>
      </c>
      <c r="BK7" s="52">
        <f t="shared" si="1"/>
        <v>29</v>
      </c>
      <c r="BL7" s="58">
        <v>0</v>
      </c>
      <c r="BM7" s="55">
        <f t="shared" si="2"/>
        <v>2</v>
      </c>
      <c r="BN7" s="55">
        <f t="shared" si="3"/>
        <v>-1</v>
      </c>
      <c r="BO7" s="55">
        <f t="shared" si="4"/>
        <v>-7</v>
      </c>
      <c r="BP7" s="55">
        <f t="shared" si="5"/>
        <v>-7</v>
      </c>
      <c r="BQ7" s="55">
        <f t="shared" si="6"/>
        <v>1</v>
      </c>
      <c r="BR7" s="55">
        <f t="shared" si="7"/>
        <v>7</v>
      </c>
      <c r="BS7" s="55">
        <f t="shared" si="8"/>
        <v>76</v>
      </c>
      <c r="BT7" s="55">
        <f t="shared" si="9"/>
        <v>77</v>
      </c>
      <c r="BU7" s="55">
        <f t="shared" si="10"/>
        <v>98</v>
      </c>
      <c r="BV7" s="55">
        <f t="shared" si="11"/>
        <v>73</v>
      </c>
      <c r="BW7" s="55">
        <f t="shared" si="12"/>
        <v>89</v>
      </c>
      <c r="BX7" s="55">
        <f t="shared" si="13"/>
        <v>131</v>
      </c>
      <c r="BY7" s="55">
        <f t="shared" si="14"/>
        <v>159</v>
      </c>
      <c r="BZ7" s="55">
        <f t="shared" si="15"/>
        <v>163</v>
      </c>
      <c r="CA7" s="55">
        <f t="shared" si="16"/>
        <v>138</v>
      </c>
      <c r="CB7" s="55">
        <f t="shared" si="17"/>
        <v>84</v>
      </c>
      <c r="CC7" s="55">
        <f t="shared" si="18"/>
        <v>79</v>
      </c>
      <c r="CD7" s="55">
        <f t="shared" si="18"/>
        <v>63</v>
      </c>
      <c r="CE7" s="55">
        <f t="shared" si="18"/>
        <v>66</v>
      </c>
    </row>
    <row r="8" spans="1:83" ht="13.5" thickBot="1">
      <c r="A8" s="59">
        <v>6</v>
      </c>
      <c r="B8" s="195">
        <v>106804</v>
      </c>
      <c r="C8" s="60">
        <v>55</v>
      </c>
      <c r="D8" s="53">
        <v>158</v>
      </c>
      <c r="E8" s="53">
        <v>74</v>
      </c>
      <c r="F8" s="53">
        <v>89</v>
      </c>
      <c r="G8" s="53">
        <v>120</v>
      </c>
      <c r="H8" s="53">
        <v>134</v>
      </c>
      <c r="I8" s="53">
        <v>117</v>
      </c>
      <c r="J8" s="53">
        <v>134</v>
      </c>
      <c r="K8" s="53">
        <v>119</v>
      </c>
      <c r="L8" s="53">
        <v>120</v>
      </c>
      <c r="M8" s="53">
        <v>107</v>
      </c>
      <c r="N8" s="53">
        <v>107</v>
      </c>
      <c r="O8" s="53">
        <v>121</v>
      </c>
      <c r="P8" s="53">
        <v>112</v>
      </c>
      <c r="Q8" s="53">
        <v>85</v>
      </c>
      <c r="R8" s="53">
        <v>74</v>
      </c>
      <c r="S8" s="53">
        <v>88</v>
      </c>
      <c r="T8" s="53">
        <v>72</v>
      </c>
      <c r="U8" s="53">
        <v>73</v>
      </c>
      <c r="V8" s="53">
        <v>89</v>
      </c>
      <c r="W8" s="61">
        <v>37</v>
      </c>
      <c r="X8" s="62">
        <v>39</v>
      </c>
      <c r="Y8" s="62">
        <v>37</v>
      </c>
      <c r="Z8" s="62">
        <v>31</v>
      </c>
      <c r="AA8" s="62">
        <v>30</v>
      </c>
      <c r="AB8" s="62">
        <v>39</v>
      </c>
      <c r="AC8" s="62">
        <v>46</v>
      </c>
      <c r="AD8" s="62">
        <v>114</v>
      </c>
      <c r="AE8" s="62">
        <v>115</v>
      </c>
      <c r="AF8" s="62">
        <v>136</v>
      </c>
      <c r="AG8" s="63">
        <v>112</v>
      </c>
      <c r="AH8" s="63">
        <v>127</v>
      </c>
      <c r="AI8" s="63">
        <v>170</v>
      </c>
      <c r="AJ8" s="63">
        <v>196</v>
      </c>
      <c r="AK8" s="63">
        <v>200</v>
      </c>
      <c r="AL8" s="63">
        <v>177</v>
      </c>
      <c r="AM8" s="63">
        <v>123</v>
      </c>
      <c r="AN8" s="63">
        <v>117</v>
      </c>
      <c r="AO8" s="63">
        <v>101</v>
      </c>
      <c r="AP8" s="64">
        <v>105</v>
      </c>
      <c r="AR8" s="51">
        <v>0</v>
      </c>
      <c r="AS8" s="52">
        <f t="shared" si="0"/>
        <v>103</v>
      </c>
      <c r="AT8" s="52">
        <f t="shared" si="0"/>
        <v>19</v>
      </c>
      <c r="AU8" s="52">
        <f t="shared" si="0"/>
        <v>34</v>
      </c>
      <c r="AV8" s="52">
        <f t="shared" si="0"/>
        <v>65</v>
      </c>
      <c r="AW8" s="52">
        <f t="shared" si="0"/>
        <v>79</v>
      </c>
      <c r="AX8" s="52">
        <f t="shared" si="0"/>
        <v>62</v>
      </c>
      <c r="AY8" s="52">
        <f t="shared" si="0"/>
        <v>79</v>
      </c>
      <c r="AZ8" s="52">
        <f t="shared" si="0"/>
        <v>64</v>
      </c>
      <c r="BA8" s="52">
        <f t="shared" si="0"/>
        <v>65</v>
      </c>
      <c r="BB8" s="52">
        <f t="shared" si="0"/>
        <v>52</v>
      </c>
      <c r="BC8" s="52">
        <f t="shared" si="0"/>
        <v>52</v>
      </c>
      <c r="BD8" s="52">
        <f t="shared" si="0"/>
        <v>66</v>
      </c>
      <c r="BE8" s="52">
        <f t="shared" si="0"/>
        <v>57</v>
      </c>
      <c r="BF8" s="52">
        <f t="shared" si="0"/>
        <v>30</v>
      </c>
      <c r="BG8" s="52">
        <f t="shared" si="0"/>
        <v>19</v>
      </c>
      <c r="BH8" s="52">
        <f t="shared" si="0"/>
        <v>33</v>
      </c>
      <c r="BI8" s="52">
        <f t="shared" si="1"/>
        <v>17</v>
      </c>
      <c r="BJ8" s="52">
        <f t="shared" si="1"/>
        <v>18</v>
      </c>
      <c r="BK8" s="52">
        <f t="shared" si="1"/>
        <v>34</v>
      </c>
      <c r="BL8" s="58">
        <v>0</v>
      </c>
      <c r="BM8" s="55">
        <f t="shared" si="2"/>
        <v>2</v>
      </c>
      <c r="BN8" s="55">
        <f t="shared" si="3"/>
        <v>0</v>
      </c>
      <c r="BO8" s="55">
        <f t="shared" si="4"/>
        <v>-6</v>
      </c>
      <c r="BP8" s="55">
        <f t="shared" si="5"/>
        <v>-7</v>
      </c>
      <c r="BQ8" s="55">
        <f t="shared" si="6"/>
        <v>2</v>
      </c>
      <c r="BR8" s="55">
        <f t="shared" si="7"/>
        <v>9</v>
      </c>
      <c r="BS8" s="55">
        <f t="shared" si="8"/>
        <v>77</v>
      </c>
      <c r="BT8" s="55">
        <f t="shared" si="9"/>
        <v>78</v>
      </c>
      <c r="BU8" s="55">
        <f t="shared" si="10"/>
        <v>99</v>
      </c>
      <c r="BV8" s="55">
        <f t="shared" si="11"/>
        <v>75</v>
      </c>
      <c r="BW8" s="55">
        <f t="shared" si="12"/>
        <v>90</v>
      </c>
      <c r="BX8" s="55">
        <f t="shared" si="13"/>
        <v>133</v>
      </c>
      <c r="BY8" s="55">
        <f t="shared" si="14"/>
        <v>159</v>
      </c>
      <c r="BZ8" s="55">
        <f t="shared" si="15"/>
        <v>163</v>
      </c>
      <c r="CA8" s="55">
        <f t="shared" si="16"/>
        <v>140</v>
      </c>
      <c r="CB8" s="55">
        <f t="shared" si="17"/>
        <v>86</v>
      </c>
      <c r="CC8" s="55">
        <f t="shared" si="18"/>
        <v>80</v>
      </c>
      <c r="CD8" s="55">
        <f t="shared" si="18"/>
        <v>64</v>
      </c>
      <c r="CE8" s="55">
        <f t="shared" si="18"/>
        <v>68</v>
      </c>
    </row>
    <row r="9" spans="1:83" ht="13.5" thickBot="1">
      <c r="A9" s="59">
        <v>7</v>
      </c>
      <c r="B9" s="195">
        <v>106805</v>
      </c>
      <c r="C9" s="60">
        <v>42</v>
      </c>
      <c r="D9" s="53">
        <v>147</v>
      </c>
      <c r="E9" s="53">
        <v>58</v>
      </c>
      <c r="F9" s="53">
        <v>75</v>
      </c>
      <c r="G9" s="53">
        <v>106</v>
      </c>
      <c r="H9" s="53">
        <v>120</v>
      </c>
      <c r="I9" s="53">
        <v>104</v>
      </c>
      <c r="J9" s="53">
        <v>119</v>
      </c>
      <c r="K9" s="53">
        <v>104</v>
      </c>
      <c r="L9" s="53">
        <v>112</v>
      </c>
      <c r="M9" s="53">
        <v>90</v>
      </c>
      <c r="N9" s="53">
        <v>93</v>
      </c>
      <c r="O9" s="53">
        <v>106</v>
      </c>
      <c r="P9" s="53">
        <v>93</v>
      </c>
      <c r="Q9" s="53">
        <v>73</v>
      </c>
      <c r="R9" s="53">
        <v>61</v>
      </c>
      <c r="S9" s="53">
        <v>74</v>
      </c>
      <c r="T9" s="53">
        <v>58</v>
      </c>
      <c r="U9" s="53">
        <v>60</v>
      </c>
      <c r="V9" s="53">
        <v>73</v>
      </c>
      <c r="W9" s="61">
        <v>34</v>
      </c>
      <c r="X9" s="62">
        <v>41</v>
      </c>
      <c r="Y9" s="62">
        <v>34</v>
      </c>
      <c r="Z9" s="62">
        <v>29</v>
      </c>
      <c r="AA9" s="62">
        <v>29</v>
      </c>
      <c r="AB9" s="62">
        <v>41</v>
      </c>
      <c r="AC9" s="62">
        <v>46</v>
      </c>
      <c r="AD9" s="62">
        <v>121</v>
      </c>
      <c r="AE9" s="62">
        <v>112</v>
      </c>
      <c r="AF9" s="62">
        <v>127</v>
      </c>
      <c r="AG9" s="63">
        <v>105</v>
      </c>
      <c r="AH9" s="63">
        <v>123</v>
      </c>
      <c r="AI9" s="63">
        <v>169</v>
      </c>
      <c r="AJ9" s="63">
        <v>193</v>
      </c>
      <c r="AK9" s="63">
        <v>196</v>
      </c>
      <c r="AL9" s="63">
        <v>170</v>
      </c>
      <c r="AM9" s="63">
        <v>116</v>
      </c>
      <c r="AN9" s="63">
        <v>108</v>
      </c>
      <c r="AO9" s="63">
        <v>92</v>
      </c>
      <c r="AP9" s="64">
        <v>99</v>
      </c>
      <c r="AR9" s="51">
        <v>0</v>
      </c>
      <c r="AS9" s="52">
        <f t="shared" si="0"/>
        <v>105</v>
      </c>
      <c r="AT9" s="52">
        <f t="shared" si="0"/>
        <v>16</v>
      </c>
      <c r="AU9" s="52">
        <f t="shared" si="0"/>
        <v>33</v>
      </c>
      <c r="AV9" s="52">
        <f t="shared" si="0"/>
        <v>64</v>
      </c>
      <c r="AW9" s="52">
        <f t="shared" si="0"/>
        <v>78</v>
      </c>
      <c r="AX9" s="52">
        <f t="shared" si="0"/>
        <v>62</v>
      </c>
      <c r="AY9" s="52">
        <f t="shared" si="0"/>
        <v>77</v>
      </c>
      <c r="AZ9" s="52">
        <f t="shared" si="0"/>
        <v>62</v>
      </c>
      <c r="BA9" s="52">
        <f t="shared" si="0"/>
        <v>70</v>
      </c>
      <c r="BB9" s="52">
        <f t="shared" si="0"/>
        <v>48</v>
      </c>
      <c r="BC9" s="52">
        <f t="shared" si="0"/>
        <v>51</v>
      </c>
      <c r="BD9" s="52">
        <f t="shared" si="0"/>
        <v>64</v>
      </c>
      <c r="BE9" s="52">
        <f t="shared" si="0"/>
        <v>51</v>
      </c>
      <c r="BF9" s="52">
        <f t="shared" si="0"/>
        <v>31</v>
      </c>
      <c r="BG9" s="52">
        <f t="shared" si="0"/>
        <v>19</v>
      </c>
      <c r="BH9" s="52">
        <f t="shared" si="0"/>
        <v>32</v>
      </c>
      <c r="BI9" s="52">
        <f t="shared" si="1"/>
        <v>16</v>
      </c>
      <c r="BJ9" s="52">
        <f t="shared" si="1"/>
        <v>18</v>
      </c>
      <c r="BK9" s="52">
        <f t="shared" si="1"/>
        <v>31</v>
      </c>
      <c r="BL9" s="58">
        <v>0</v>
      </c>
      <c r="BM9" s="55">
        <f t="shared" si="2"/>
        <v>7</v>
      </c>
      <c r="BN9" s="55">
        <f t="shared" si="3"/>
        <v>0</v>
      </c>
      <c r="BO9" s="55">
        <f t="shared" si="4"/>
        <v>-5</v>
      </c>
      <c r="BP9" s="55">
        <f t="shared" si="5"/>
        <v>-5</v>
      </c>
      <c r="BQ9" s="55">
        <f t="shared" si="6"/>
        <v>7</v>
      </c>
      <c r="BR9" s="55">
        <f t="shared" si="7"/>
        <v>12</v>
      </c>
      <c r="BS9" s="55">
        <f t="shared" si="8"/>
        <v>87</v>
      </c>
      <c r="BT9" s="55">
        <f t="shared" si="9"/>
        <v>78</v>
      </c>
      <c r="BU9" s="55">
        <f t="shared" si="10"/>
        <v>93</v>
      </c>
      <c r="BV9" s="55">
        <f t="shared" si="11"/>
        <v>71</v>
      </c>
      <c r="BW9" s="55">
        <f t="shared" si="12"/>
        <v>89</v>
      </c>
      <c r="BX9" s="55">
        <f t="shared" si="13"/>
        <v>135</v>
      </c>
      <c r="BY9" s="55">
        <f t="shared" si="14"/>
        <v>159</v>
      </c>
      <c r="BZ9" s="55">
        <f t="shared" si="15"/>
        <v>162</v>
      </c>
      <c r="CA9" s="55">
        <f t="shared" si="16"/>
        <v>136</v>
      </c>
      <c r="CB9" s="55">
        <f t="shared" si="17"/>
        <v>82</v>
      </c>
      <c r="CC9" s="55">
        <f t="shared" si="18"/>
        <v>74</v>
      </c>
      <c r="CD9" s="55">
        <f t="shared" si="18"/>
        <v>58</v>
      </c>
      <c r="CE9" s="55">
        <f t="shared" si="18"/>
        <v>65</v>
      </c>
    </row>
    <row r="10" spans="1:83" ht="13.5" thickBot="1">
      <c r="A10" s="59">
        <v>8</v>
      </c>
      <c r="B10" s="195">
        <v>106806</v>
      </c>
      <c r="C10" s="60">
        <v>40</v>
      </c>
      <c r="D10" s="53">
        <v>139</v>
      </c>
      <c r="E10" s="53">
        <v>54</v>
      </c>
      <c r="F10" s="53">
        <v>70</v>
      </c>
      <c r="G10" s="53">
        <v>102</v>
      </c>
      <c r="H10" s="53">
        <v>120</v>
      </c>
      <c r="I10" s="53">
        <v>99</v>
      </c>
      <c r="J10" s="53">
        <v>119</v>
      </c>
      <c r="K10" s="53">
        <v>102</v>
      </c>
      <c r="L10" s="53">
        <v>100</v>
      </c>
      <c r="M10" s="53">
        <v>86</v>
      </c>
      <c r="N10" s="53">
        <v>86</v>
      </c>
      <c r="O10" s="53">
        <v>100</v>
      </c>
      <c r="P10" s="53">
        <v>85</v>
      </c>
      <c r="Q10" s="53">
        <v>66</v>
      </c>
      <c r="R10" s="53">
        <v>56</v>
      </c>
      <c r="S10" s="53">
        <v>69</v>
      </c>
      <c r="T10" s="53">
        <v>52</v>
      </c>
      <c r="U10" s="53">
        <v>54</v>
      </c>
      <c r="V10" s="53">
        <v>69</v>
      </c>
      <c r="W10" s="61">
        <v>27</v>
      </c>
      <c r="X10" s="62">
        <v>30</v>
      </c>
      <c r="Y10" s="62">
        <v>27</v>
      </c>
      <c r="Z10" s="62">
        <v>25</v>
      </c>
      <c r="AA10" s="62">
        <v>20</v>
      </c>
      <c r="AB10" s="62">
        <v>30</v>
      </c>
      <c r="AC10" s="62">
        <v>39</v>
      </c>
      <c r="AD10" s="62">
        <v>106</v>
      </c>
      <c r="AE10" s="62">
        <v>106</v>
      </c>
      <c r="AF10" s="62">
        <v>125</v>
      </c>
      <c r="AG10" s="63">
        <v>100</v>
      </c>
      <c r="AH10" s="63">
        <v>118</v>
      </c>
      <c r="AI10" s="63">
        <v>169</v>
      </c>
      <c r="AJ10" s="63">
        <v>189</v>
      </c>
      <c r="AK10" s="63">
        <v>192</v>
      </c>
      <c r="AL10" s="63">
        <v>176</v>
      </c>
      <c r="AM10" s="63">
        <v>110</v>
      </c>
      <c r="AN10" s="63">
        <v>103</v>
      </c>
      <c r="AO10" s="63">
        <v>87</v>
      </c>
      <c r="AP10" s="64">
        <v>94</v>
      </c>
      <c r="AR10" s="51">
        <v>0</v>
      </c>
      <c r="AS10" s="52">
        <f t="shared" si="0"/>
        <v>99</v>
      </c>
      <c r="AT10" s="52">
        <f t="shared" si="0"/>
        <v>14</v>
      </c>
      <c r="AU10" s="52">
        <f t="shared" si="0"/>
        <v>30</v>
      </c>
      <c r="AV10" s="52">
        <f t="shared" si="0"/>
        <v>62</v>
      </c>
      <c r="AW10" s="52">
        <f t="shared" si="0"/>
        <v>80</v>
      </c>
      <c r="AX10" s="52">
        <f t="shared" si="0"/>
        <v>59</v>
      </c>
      <c r="AY10" s="52">
        <f t="shared" si="0"/>
        <v>79</v>
      </c>
      <c r="AZ10" s="52">
        <f t="shared" si="0"/>
        <v>62</v>
      </c>
      <c r="BA10" s="52">
        <f t="shared" si="0"/>
        <v>60</v>
      </c>
      <c r="BB10" s="52">
        <f t="shared" si="0"/>
        <v>46</v>
      </c>
      <c r="BC10" s="52">
        <f t="shared" si="0"/>
        <v>46</v>
      </c>
      <c r="BD10" s="52">
        <f t="shared" si="0"/>
        <v>60</v>
      </c>
      <c r="BE10" s="52">
        <f t="shared" si="0"/>
        <v>45</v>
      </c>
      <c r="BF10" s="52">
        <f t="shared" si="0"/>
        <v>26</v>
      </c>
      <c r="BG10" s="52">
        <f t="shared" si="0"/>
        <v>16</v>
      </c>
      <c r="BH10" s="52">
        <f t="shared" si="0"/>
        <v>29</v>
      </c>
      <c r="BI10" s="52">
        <f t="shared" si="1"/>
        <v>12</v>
      </c>
      <c r="BJ10" s="52">
        <f t="shared" si="1"/>
        <v>14</v>
      </c>
      <c r="BK10" s="52">
        <f t="shared" si="1"/>
        <v>29</v>
      </c>
      <c r="BL10" s="58">
        <v>0</v>
      </c>
      <c r="BM10" s="55">
        <f t="shared" si="2"/>
        <v>3</v>
      </c>
      <c r="BN10" s="55">
        <f t="shared" si="3"/>
        <v>0</v>
      </c>
      <c r="BO10" s="55">
        <f t="shared" si="4"/>
        <v>-2</v>
      </c>
      <c r="BP10" s="55">
        <f t="shared" si="5"/>
        <v>-7</v>
      </c>
      <c r="BQ10" s="55">
        <f t="shared" si="6"/>
        <v>3</v>
      </c>
      <c r="BR10" s="55">
        <f t="shared" si="7"/>
        <v>12</v>
      </c>
      <c r="BS10" s="55">
        <f t="shared" si="8"/>
        <v>79</v>
      </c>
      <c r="BT10" s="55">
        <f t="shared" si="9"/>
        <v>79</v>
      </c>
      <c r="BU10" s="55">
        <f t="shared" si="10"/>
        <v>98</v>
      </c>
      <c r="BV10" s="55">
        <f t="shared" si="11"/>
        <v>73</v>
      </c>
      <c r="BW10" s="55">
        <f t="shared" si="12"/>
        <v>91</v>
      </c>
      <c r="BX10" s="55">
        <f t="shared" si="13"/>
        <v>142</v>
      </c>
      <c r="BY10" s="55">
        <f t="shared" si="14"/>
        <v>162</v>
      </c>
      <c r="BZ10" s="55">
        <f t="shared" si="15"/>
        <v>165</v>
      </c>
      <c r="CA10" s="55">
        <f t="shared" si="16"/>
        <v>149</v>
      </c>
      <c r="CB10" s="55">
        <f t="shared" si="17"/>
        <v>83</v>
      </c>
      <c r="CC10" s="55">
        <f t="shared" si="18"/>
        <v>76</v>
      </c>
      <c r="CD10" s="55">
        <f t="shared" si="18"/>
        <v>60</v>
      </c>
      <c r="CE10" s="55">
        <f t="shared" si="18"/>
        <v>67</v>
      </c>
    </row>
    <row r="11" spans="1:83" ht="13.5" thickBot="1">
      <c r="A11" s="59">
        <v>9</v>
      </c>
      <c r="B11" s="195">
        <v>106807</v>
      </c>
      <c r="C11" s="60">
        <v>43</v>
      </c>
      <c r="D11" s="53">
        <v>142</v>
      </c>
      <c r="E11" s="53">
        <v>64</v>
      </c>
      <c r="F11" s="53">
        <v>75</v>
      </c>
      <c r="G11" s="53">
        <v>110</v>
      </c>
      <c r="H11" s="53">
        <v>123</v>
      </c>
      <c r="I11" s="53">
        <v>105</v>
      </c>
      <c r="J11" s="53">
        <v>124</v>
      </c>
      <c r="K11" s="53">
        <v>105</v>
      </c>
      <c r="L11" s="53">
        <v>108</v>
      </c>
      <c r="M11" s="53">
        <v>90</v>
      </c>
      <c r="N11" s="53">
        <v>92</v>
      </c>
      <c r="O11" s="53">
        <v>105</v>
      </c>
      <c r="P11" s="53">
        <v>92</v>
      </c>
      <c r="Q11" s="53">
        <v>71</v>
      </c>
      <c r="R11" s="53">
        <v>59</v>
      </c>
      <c r="S11" s="53">
        <v>74</v>
      </c>
      <c r="T11" s="53">
        <v>57</v>
      </c>
      <c r="U11" s="53">
        <v>60</v>
      </c>
      <c r="V11" s="53">
        <v>73</v>
      </c>
      <c r="W11" s="61">
        <v>32</v>
      </c>
      <c r="X11" s="62">
        <v>34</v>
      </c>
      <c r="Y11" s="62">
        <v>31</v>
      </c>
      <c r="Z11" s="62">
        <v>31</v>
      </c>
      <c r="AA11" s="62">
        <v>24</v>
      </c>
      <c r="AB11" s="62">
        <v>34</v>
      </c>
      <c r="AC11" s="62">
        <v>45</v>
      </c>
      <c r="AD11" s="62">
        <v>113</v>
      </c>
      <c r="AE11" s="62">
        <v>108</v>
      </c>
      <c r="AF11" s="62">
        <v>127</v>
      </c>
      <c r="AG11" s="63">
        <v>107</v>
      </c>
      <c r="AH11" s="63">
        <v>127</v>
      </c>
      <c r="AI11" s="63">
        <v>175</v>
      </c>
      <c r="AJ11" s="63">
        <v>191</v>
      </c>
      <c r="AK11" s="63">
        <v>196</v>
      </c>
      <c r="AL11" s="63">
        <v>181</v>
      </c>
      <c r="AM11" s="63">
        <v>117</v>
      </c>
      <c r="AN11" s="63">
        <v>108</v>
      </c>
      <c r="AO11" s="63">
        <v>90</v>
      </c>
      <c r="AP11" s="64">
        <v>100</v>
      </c>
      <c r="AR11" s="51">
        <v>0</v>
      </c>
      <c r="AS11" s="52">
        <f t="shared" si="0"/>
        <v>99</v>
      </c>
      <c r="AT11" s="52">
        <f t="shared" si="0"/>
        <v>21</v>
      </c>
      <c r="AU11" s="52">
        <f t="shared" si="0"/>
        <v>32</v>
      </c>
      <c r="AV11" s="52">
        <f t="shared" si="0"/>
        <v>67</v>
      </c>
      <c r="AW11" s="52">
        <f t="shared" si="0"/>
        <v>80</v>
      </c>
      <c r="AX11" s="52">
        <f t="shared" si="0"/>
        <v>62</v>
      </c>
      <c r="AY11" s="52">
        <f t="shared" si="0"/>
        <v>81</v>
      </c>
      <c r="AZ11" s="52">
        <f t="shared" si="0"/>
        <v>62</v>
      </c>
      <c r="BA11" s="52">
        <f t="shared" si="0"/>
        <v>65</v>
      </c>
      <c r="BB11" s="52">
        <f t="shared" si="0"/>
        <v>47</v>
      </c>
      <c r="BC11" s="52">
        <f t="shared" si="0"/>
        <v>49</v>
      </c>
      <c r="BD11" s="52">
        <f t="shared" si="0"/>
        <v>62</v>
      </c>
      <c r="BE11" s="52">
        <f t="shared" si="0"/>
        <v>49</v>
      </c>
      <c r="BF11" s="52">
        <f t="shared" si="0"/>
        <v>28</v>
      </c>
      <c r="BG11" s="52">
        <f t="shared" si="0"/>
        <v>16</v>
      </c>
      <c r="BH11" s="52">
        <f t="shared" si="0"/>
        <v>31</v>
      </c>
      <c r="BI11" s="52">
        <f t="shared" si="1"/>
        <v>14</v>
      </c>
      <c r="BJ11" s="52">
        <f t="shared" si="1"/>
        <v>17</v>
      </c>
      <c r="BK11" s="52">
        <f t="shared" si="1"/>
        <v>30</v>
      </c>
      <c r="BL11" s="58">
        <v>0</v>
      </c>
      <c r="BM11" s="55">
        <f t="shared" si="2"/>
        <v>2</v>
      </c>
      <c r="BN11" s="55">
        <f t="shared" si="3"/>
        <v>-1</v>
      </c>
      <c r="BO11" s="55">
        <f t="shared" si="4"/>
        <v>-1</v>
      </c>
      <c r="BP11" s="55">
        <f t="shared" si="5"/>
        <v>-8</v>
      </c>
      <c r="BQ11" s="55">
        <f t="shared" si="6"/>
        <v>2</v>
      </c>
      <c r="BR11" s="55">
        <f t="shared" si="7"/>
        <v>13</v>
      </c>
      <c r="BS11" s="55">
        <f t="shared" si="8"/>
        <v>81</v>
      </c>
      <c r="BT11" s="55">
        <f t="shared" si="9"/>
        <v>76</v>
      </c>
      <c r="BU11" s="55">
        <f t="shared" si="10"/>
        <v>95</v>
      </c>
      <c r="BV11" s="55">
        <f t="shared" si="11"/>
        <v>75</v>
      </c>
      <c r="BW11" s="55">
        <f t="shared" si="12"/>
        <v>95</v>
      </c>
      <c r="BX11" s="55">
        <f t="shared" si="13"/>
        <v>143</v>
      </c>
      <c r="BY11" s="55">
        <f t="shared" si="14"/>
        <v>159</v>
      </c>
      <c r="BZ11" s="55">
        <f t="shared" si="15"/>
        <v>164</v>
      </c>
      <c r="CA11" s="55">
        <f t="shared" si="16"/>
        <v>149</v>
      </c>
      <c r="CB11" s="55">
        <f t="shared" si="17"/>
        <v>85</v>
      </c>
      <c r="CC11" s="55">
        <f t="shared" si="18"/>
        <v>76</v>
      </c>
      <c r="CD11" s="55">
        <f t="shared" si="18"/>
        <v>58</v>
      </c>
      <c r="CE11" s="55">
        <f t="shared" si="18"/>
        <v>68</v>
      </c>
    </row>
    <row r="12" spans="1:83" ht="13.5" thickBot="1">
      <c r="A12" s="59">
        <v>10</v>
      </c>
      <c r="B12" s="195">
        <v>106808</v>
      </c>
      <c r="C12" s="60">
        <v>53</v>
      </c>
      <c r="D12" s="53">
        <v>151</v>
      </c>
      <c r="E12" s="53">
        <v>69</v>
      </c>
      <c r="F12" s="53">
        <v>89</v>
      </c>
      <c r="G12" s="53">
        <v>115</v>
      </c>
      <c r="H12" s="53">
        <v>133</v>
      </c>
      <c r="I12" s="53">
        <v>111</v>
      </c>
      <c r="J12" s="53">
        <v>131</v>
      </c>
      <c r="K12" s="53">
        <v>114</v>
      </c>
      <c r="L12" s="53">
        <v>119</v>
      </c>
      <c r="M12" s="53">
        <v>100</v>
      </c>
      <c r="N12" s="53">
        <v>101</v>
      </c>
      <c r="O12" s="53">
        <v>112</v>
      </c>
      <c r="P12" s="53">
        <v>97</v>
      </c>
      <c r="Q12" s="53">
        <v>79</v>
      </c>
      <c r="R12" s="53">
        <v>67</v>
      </c>
      <c r="S12" s="53">
        <v>85</v>
      </c>
      <c r="T12" s="53">
        <v>66</v>
      </c>
      <c r="U12" s="53">
        <v>72</v>
      </c>
      <c r="V12" s="53">
        <v>84</v>
      </c>
      <c r="W12" s="61">
        <v>35</v>
      </c>
      <c r="X12" s="62">
        <v>36</v>
      </c>
      <c r="Y12" s="62">
        <v>35</v>
      </c>
      <c r="Z12" s="62">
        <v>31</v>
      </c>
      <c r="AA12" s="62">
        <v>28</v>
      </c>
      <c r="AB12" s="62">
        <v>37</v>
      </c>
      <c r="AC12" s="62">
        <v>49</v>
      </c>
      <c r="AD12" s="62">
        <v>117</v>
      </c>
      <c r="AE12" s="62">
        <v>111</v>
      </c>
      <c r="AF12" s="62">
        <v>133</v>
      </c>
      <c r="AG12" s="63">
        <v>109</v>
      </c>
      <c r="AH12" s="63">
        <v>127</v>
      </c>
      <c r="AI12" s="63">
        <v>174</v>
      </c>
      <c r="AJ12" s="63">
        <v>196</v>
      </c>
      <c r="AK12" s="63">
        <v>200</v>
      </c>
      <c r="AL12" s="63">
        <v>192</v>
      </c>
      <c r="AM12" s="63">
        <v>117</v>
      </c>
      <c r="AN12" s="63">
        <v>110</v>
      </c>
      <c r="AO12" s="63">
        <v>92</v>
      </c>
      <c r="AP12" s="64">
        <v>104</v>
      </c>
      <c r="AR12" s="51">
        <v>0</v>
      </c>
      <c r="AS12" s="52">
        <f t="shared" si="0"/>
        <v>98</v>
      </c>
      <c r="AT12" s="52">
        <f t="shared" si="0"/>
        <v>16</v>
      </c>
      <c r="AU12" s="52">
        <f t="shared" si="0"/>
        <v>36</v>
      </c>
      <c r="AV12" s="52">
        <f t="shared" si="0"/>
        <v>62</v>
      </c>
      <c r="AW12" s="52">
        <f t="shared" si="0"/>
        <v>80</v>
      </c>
      <c r="AX12" s="52">
        <f t="shared" si="0"/>
        <v>58</v>
      </c>
      <c r="AY12" s="52">
        <f t="shared" si="0"/>
        <v>78</v>
      </c>
      <c r="AZ12" s="52">
        <f t="shared" si="0"/>
        <v>61</v>
      </c>
      <c r="BA12" s="52">
        <f t="shared" si="0"/>
        <v>66</v>
      </c>
      <c r="BB12" s="52">
        <f t="shared" si="0"/>
        <v>47</v>
      </c>
      <c r="BC12" s="52">
        <f t="shared" si="0"/>
        <v>48</v>
      </c>
      <c r="BD12" s="52">
        <f t="shared" si="0"/>
        <v>59</v>
      </c>
      <c r="BE12" s="52">
        <f t="shared" si="0"/>
        <v>44</v>
      </c>
      <c r="BF12" s="52">
        <f t="shared" si="0"/>
        <v>26</v>
      </c>
      <c r="BG12" s="52">
        <f t="shared" si="0"/>
        <v>14</v>
      </c>
      <c r="BH12" s="52">
        <f t="shared" si="0"/>
        <v>32</v>
      </c>
      <c r="BI12" s="52">
        <f t="shared" si="1"/>
        <v>13</v>
      </c>
      <c r="BJ12" s="52">
        <f t="shared" si="1"/>
        <v>19</v>
      </c>
      <c r="BK12" s="52">
        <f t="shared" si="1"/>
        <v>31</v>
      </c>
      <c r="BL12" s="58">
        <v>0</v>
      </c>
      <c r="BM12" s="55">
        <f t="shared" si="2"/>
        <v>1</v>
      </c>
      <c r="BN12" s="55">
        <f t="shared" si="3"/>
        <v>0</v>
      </c>
      <c r="BO12" s="55">
        <f t="shared" si="4"/>
        <v>-4</v>
      </c>
      <c r="BP12" s="55">
        <f t="shared" si="5"/>
        <v>-7</v>
      </c>
      <c r="BQ12" s="55">
        <f t="shared" si="6"/>
        <v>2</v>
      </c>
      <c r="BR12" s="55">
        <f t="shared" si="7"/>
        <v>14</v>
      </c>
      <c r="BS12" s="55">
        <f t="shared" si="8"/>
        <v>82</v>
      </c>
      <c r="BT12" s="55">
        <f t="shared" si="9"/>
        <v>76</v>
      </c>
      <c r="BU12" s="55">
        <f t="shared" si="10"/>
        <v>98</v>
      </c>
      <c r="BV12" s="55">
        <f t="shared" si="11"/>
        <v>74</v>
      </c>
      <c r="BW12" s="55">
        <f t="shared" si="12"/>
        <v>92</v>
      </c>
      <c r="BX12" s="55">
        <f t="shared" si="13"/>
        <v>139</v>
      </c>
      <c r="BY12" s="55">
        <f t="shared" si="14"/>
        <v>161</v>
      </c>
      <c r="BZ12" s="55">
        <f t="shared" si="15"/>
        <v>165</v>
      </c>
      <c r="CA12" s="55">
        <f t="shared" si="16"/>
        <v>157</v>
      </c>
      <c r="CB12" s="55">
        <f t="shared" si="17"/>
        <v>82</v>
      </c>
      <c r="CC12" s="55">
        <f t="shared" si="18"/>
        <v>75</v>
      </c>
      <c r="CD12" s="55">
        <f t="shared" si="18"/>
        <v>57</v>
      </c>
      <c r="CE12" s="55">
        <f t="shared" si="18"/>
        <v>69</v>
      </c>
    </row>
    <row r="13" spans="1:83" ht="13.5" thickBot="1">
      <c r="A13" s="59">
        <v>11</v>
      </c>
      <c r="B13" s="195">
        <v>106809</v>
      </c>
      <c r="C13" s="60">
        <v>44</v>
      </c>
      <c r="D13" s="53">
        <v>139</v>
      </c>
      <c r="E13" s="53">
        <v>58</v>
      </c>
      <c r="F13" s="53">
        <v>74</v>
      </c>
      <c r="G13" s="53">
        <v>110</v>
      </c>
      <c r="H13" s="53">
        <v>125</v>
      </c>
      <c r="I13" s="53">
        <v>105</v>
      </c>
      <c r="J13" s="53">
        <v>124</v>
      </c>
      <c r="K13" s="53">
        <v>101</v>
      </c>
      <c r="L13" s="53">
        <v>106</v>
      </c>
      <c r="M13" s="53">
        <v>88</v>
      </c>
      <c r="N13" s="53">
        <v>88</v>
      </c>
      <c r="O13" s="53">
        <v>106</v>
      </c>
      <c r="P13" s="53">
        <v>96</v>
      </c>
      <c r="Q13" s="53">
        <v>78</v>
      </c>
      <c r="R13" s="53">
        <v>64</v>
      </c>
      <c r="S13" s="53">
        <v>73</v>
      </c>
      <c r="T13" s="53">
        <v>54</v>
      </c>
      <c r="U13" s="53">
        <v>58</v>
      </c>
      <c r="V13" s="53">
        <v>72</v>
      </c>
      <c r="W13" s="61">
        <v>31</v>
      </c>
      <c r="X13" s="62">
        <v>37</v>
      </c>
      <c r="Y13" s="62">
        <v>31</v>
      </c>
      <c r="Z13" s="62">
        <v>27</v>
      </c>
      <c r="AA13" s="62">
        <v>32</v>
      </c>
      <c r="AB13" s="62">
        <v>36</v>
      </c>
      <c r="AC13" s="62">
        <v>47</v>
      </c>
      <c r="AD13" s="62">
        <v>119</v>
      </c>
      <c r="AE13" s="62">
        <v>112</v>
      </c>
      <c r="AF13" s="62">
        <v>127</v>
      </c>
      <c r="AG13" s="63">
        <v>111</v>
      </c>
      <c r="AH13" s="63">
        <v>124</v>
      </c>
      <c r="AI13" s="63">
        <v>172</v>
      </c>
      <c r="AJ13" s="63">
        <v>191</v>
      </c>
      <c r="AK13" s="63">
        <v>191</v>
      </c>
      <c r="AL13" s="63">
        <v>176</v>
      </c>
      <c r="AM13" s="63">
        <v>113</v>
      </c>
      <c r="AN13" s="63">
        <v>105</v>
      </c>
      <c r="AO13" s="63">
        <v>87</v>
      </c>
      <c r="AP13" s="64">
        <v>96</v>
      </c>
      <c r="AR13" s="51">
        <v>0</v>
      </c>
      <c r="AS13" s="52">
        <f t="shared" si="0"/>
        <v>95</v>
      </c>
      <c r="AT13" s="52">
        <f t="shared" si="0"/>
        <v>14</v>
      </c>
      <c r="AU13" s="52">
        <f t="shared" si="0"/>
        <v>30</v>
      </c>
      <c r="AV13" s="52">
        <f t="shared" si="0"/>
        <v>66</v>
      </c>
      <c r="AW13" s="52">
        <f t="shared" si="0"/>
        <v>81</v>
      </c>
      <c r="AX13" s="52">
        <f t="shared" si="0"/>
        <v>61</v>
      </c>
      <c r="AY13" s="52">
        <f t="shared" si="0"/>
        <v>80</v>
      </c>
      <c r="AZ13" s="52">
        <f t="shared" si="0"/>
        <v>57</v>
      </c>
      <c r="BA13" s="52">
        <f t="shared" si="0"/>
        <v>62</v>
      </c>
      <c r="BB13" s="52">
        <f t="shared" si="0"/>
        <v>44</v>
      </c>
      <c r="BC13" s="52">
        <f t="shared" si="0"/>
        <v>44</v>
      </c>
      <c r="BD13" s="52">
        <f t="shared" si="0"/>
        <v>62</v>
      </c>
      <c r="BE13" s="52">
        <f t="shared" si="0"/>
        <v>52</v>
      </c>
      <c r="BF13" s="52">
        <f t="shared" si="0"/>
        <v>34</v>
      </c>
      <c r="BG13" s="52">
        <f t="shared" si="0"/>
        <v>20</v>
      </c>
      <c r="BH13" s="52">
        <f t="shared" si="0"/>
        <v>29</v>
      </c>
      <c r="BI13" s="52">
        <f t="shared" si="1"/>
        <v>10</v>
      </c>
      <c r="BJ13" s="52">
        <f t="shared" si="1"/>
        <v>14</v>
      </c>
      <c r="BK13" s="52">
        <f t="shared" si="1"/>
        <v>28</v>
      </c>
      <c r="BL13" s="58">
        <v>0</v>
      </c>
      <c r="BM13" s="55">
        <f t="shared" si="2"/>
        <v>6</v>
      </c>
      <c r="BN13" s="55">
        <f t="shared" si="3"/>
        <v>0</v>
      </c>
      <c r="BO13" s="55">
        <f t="shared" si="4"/>
        <v>-4</v>
      </c>
      <c r="BP13" s="55">
        <f t="shared" si="5"/>
        <v>1</v>
      </c>
      <c r="BQ13" s="55">
        <f t="shared" si="6"/>
        <v>5</v>
      </c>
      <c r="BR13" s="55">
        <f t="shared" si="7"/>
        <v>16</v>
      </c>
      <c r="BS13" s="55">
        <f t="shared" si="8"/>
        <v>88</v>
      </c>
      <c r="BT13" s="55">
        <f t="shared" si="9"/>
        <v>81</v>
      </c>
      <c r="BU13" s="55">
        <f t="shared" si="10"/>
        <v>96</v>
      </c>
      <c r="BV13" s="55">
        <f t="shared" si="11"/>
        <v>80</v>
      </c>
      <c r="BW13" s="55">
        <f t="shared" si="12"/>
        <v>93</v>
      </c>
      <c r="BX13" s="55">
        <f t="shared" si="13"/>
        <v>141</v>
      </c>
      <c r="BY13" s="55">
        <f t="shared" si="14"/>
        <v>160</v>
      </c>
      <c r="BZ13" s="55">
        <f t="shared" si="15"/>
        <v>160</v>
      </c>
      <c r="CA13" s="55">
        <f t="shared" si="16"/>
        <v>145</v>
      </c>
      <c r="CB13" s="55">
        <f t="shared" si="17"/>
        <v>82</v>
      </c>
      <c r="CC13" s="55">
        <f t="shared" si="18"/>
        <v>74</v>
      </c>
      <c r="CD13" s="55">
        <f t="shared" si="18"/>
        <v>56</v>
      </c>
      <c r="CE13" s="55">
        <f t="shared" si="18"/>
        <v>65</v>
      </c>
    </row>
    <row r="14" spans="1:83" ht="13.5" thickBot="1">
      <c r="A14" s="59">
        <v>12</v>
      </c>
      <c r="B14" s="195">
        <v>106810</v>
      </c>
      <c r="C14" s="60">
        <v>47</v>
      </c>
      <c r="D14" s="53">
        <v>154</v>
      </c>
      <c r="E14" s="53">
        <v>73</v>
      </c>
      <c r="F14" s="53">
        <v>98</v>
      </c>
      <c r="G14" s="53">
        <v>126</v>
      </c>
      <c r="H14" s="53">
        <v>137</v>
      </c>
      <c r="I14" s="53">
        <v>120</v>
      </c>
      <c r="J14" s="53">
        <v>132</v>
      </c>
      <c r="K14" s="53">
        <v>118</v>
      </c>
      <c r="L14" s="53">
        <v>121</v>
      </c>
      <c r="M14" s="53">
        <v>105</v>
      </c>
      <c r="N14" s="53">
        <v>105</v>
      </c>
      <c r="O14" s="53">
        <v>118</v>
      </c>
      <c r="P14" s="53">
        <v>113</v>
      </c>
      <c r="Q14" s="53">
        <v>85</v>
      </c>
      <c r="R14" s="53">
        <v>78</v>
      </c>
      <c r="S14" s="53">
        <v>87</v>
      </c>
      <c r="T14" s="53">
        <v>70</v>
      </c>
      <c r="U14" s="53">
        <v>74</v>
      </c>
      <c r="V14" s="53">
        <v>87</v>
      </c>
      <c r="W14" s="61">
        <v>32</v>
      </c>
      <c r="X14" s="62">
        <v>41</v>
      </c>
      <c r="Y14" s="62">
        <v>32</v>
      </c>
      <c r="Z14" s="62">
        <v>30</v>
      </c>
      <c r="AA14" s="62">
        <v>33</v>
      </c>
      <c r="AB14" s="62">
        <v>39</v>
      </c>
      <c r="AC14" s="62">
        <v>51</v>
      </c>
      <c r="AD14" s="62">
        <v>120</v>
      </c>
      <c r="AE14" s="62">
        <v>116</v>
      </c>
      <c r="AF14" s="62">
        <v>131</v>
      </c>
      <c r="AG14" s="63">
        <v>115</v>
      </c>
      <c r="AH14" s="63">
        <v>129</v>
      </c>
      <c r="AI14" s="63">
        <v>176</v>
      </c>
      <c r="AJ14" s="63">
        <v>196</v>
      </c>
      <c r="AK14" s="63">
        <v>195</v>
      </c>
      <c r="AL14" s="63">
        <v>179</v>
      </c>
      <c r="AM14" s="63">
        <v>117</v>
      </c>
      <c r="AN14" s="63">
        <v>109</v>
      </c>
      <c r="AO14" s="63">
        <v>93</v>
      </c>
      <c r="AP14" s="64">
        <v>100</v>
      </c>
      <c r="AR14" s="51">
        <v>0</v>
      </c>
      <c r="AS14" s="52">
        <f t="shared" si="0"/>
        <v>107</v>
      </c>
      <c r="AT14" s="52">
        <f t="shared" si="0"/>
        <v>26</v>
      </c>
      <c r="AU14" s="52">
        <f t="shared" si="0"/>
        <v>51</v>
      </c>
      <c r="AV14" s="52">
        <f t="shared" si="0"/>
        <v>79</v>
      </c>
      <c r="AW14" s="52">
        <f t="shared" si="0"/>
        <v>90</v>
      </c>
      <c r="AX14" s="52">
        <f t="shared" si="0"/>
        <v>73</v>
      </c>
      <c r="AY14" s="52">
        <f t="shared" si="0"/>
        <v>85</v>
      </c>
      <c r="AZ14" s="52">
        <f t="shared" si="0"/>
        <v>71</v>
      </c>
      <c r="BA14" s="52">
        <f t="shared" si="0"/>
        <v>74</v>
      </c>
      <c r="BB14" s="52">
        <f t="shared" si="0"/>
        <v>58</v>
      </c>
      <c r="BC14" s="52">
        <f t="shared" si="0"/>
        <v>58</v>
      </c>
      <c r="BD14" s="52">
        <f t="shared" si="0"/>
        <v>71</v>
      </c>
      <c r="BE14" s="52">
        <f t="shared" si="0"/>
        <v>66</v>
      </c>
      <c r="BF14" s="52">
        <f t="shared" si="0"/>
        <v>38</v>
      </c>
      <c r="BG14" s="52">
        <f t="shared" si="0"/>
        <v>31</v>
      </c>
      <c r="BH14" s="52">
        <f t="shared" si="0"/>
        <v>40</v>
      </c>
      <c r="BI14" s="52">
        <f t="shared" si="1"/>
        <v>23</v>
      </c>
      <c r="BJ14" s="52">
        <f t="shared" si="1"/>
        <v>27</v>
      </c>
      <c r="BK14" s="52">
        <f t="shared" si="1"/>
        <v>40</v>
      </c>
      <c r="BL14" s="58">
        <v>0</v>
      </c>
      <c r="BM14" s="55">
        <f t="shared" si="2"/>
        <v>9</v>
      </c>
      <c r="BN14" s="55">
        <f t="shared" si="3"/>
        <v>0</v>
      </c>
      <c r="BO14" s="55">
        <f t="shared" si="4"/>
        <v>-2</v>
      </c>
      <c r="BP14" s="55">
        <f t="shared" si="5"/>
        <v>1</v>
      </c>
      <c r="BQ14" s="55">
        <f t="shared" si="6"/>
        <v>7</v>
      </c>
      <c r="BR14" s="55">
        <f t="shared" si="7"/>
        <v>19</v>
      </c>
      <c r="BS14" s="55">
        <f t="shared" si="8"/>
        <v>88</v>
      </c>
      <c r="BT14" s="55">
        <f t="shared" si="9"/>
        <v>84</v>
      </c>
      <c r="BU14" s="55">
        <f t="shared" si="10"/>
        <v>99</v>
      </c>
      <c r="BV14" s="55">
        <f t="shared" si="11"/>
        <v>83</v>
      </c>
      <c r="BW14" s="55">
        <f t="shared" si="12"/>
        <v>97</v>
      </c>
      <c r="BX14" s="55">
        <f t="shared" si="13"/>
        <v>144</v>
      </c>
      <c r="BY14" s="55">
        <f t="shared" si="14"/>
        <v>164</v>
      </c>
      <c r="BZ14" s="55">
        <f t="shared" si="15"/>
        <v>163</v>
      </c>
      <c r="CA14" s="55">
        <f t="shared" si="16"/>
        <v>147</v>
      </c>
      <c r="CB14" s="55">
        <f t="shared" si="17"/>
        <v>85</v>
      </c>
      <c r="CC14" s="55">
        <f t="shared" si="18"/>
        <v>77</v>
      </c>
      <c r="CD14" s="55">
        <f t="shared" si="18"/>
        <v>61</v>
      </c>
      <c r="CE14" s="55">
        <f t="shared" si="18"/>
        <v>68</v>
      </c>
    </row>
    <row r="15" spans="1:83" ht="13.5" thickBot="1">
      <c r="A15" s="59">
        <v>13</v>
      </c>
      <c r="B15" s="195">
        <v>106811</v>
      </c>
      <c r="C15" s="60">
        <v>38</v>
      </c>
      <c r="D15" s="53">
        <v>146</v>
      </c>
      <c r="E15" s="53">
        <v>64</v>
      </c>
      <c r="F15" s="53">
        <v>88</v>
      </c>
      <c r="G15" s="53">
        <v>113</v>
      </c>
      <c r="H15" s="53">
        <v>127</v>
      </c>
      <c r="I15" s="53">
        <v>110</v>
      </c>
      <c r="J15" s="53">
        <v>120</v>
      </c>
      <c r="K15" s="53">
        <v>107</v>
      </c>
      <c r="L15" s="53">
        <v>104</v>
      </c>
      <c r="M15" s="53">
        <v>94</v>
      </c>
      <c r="N15" s="53">
        <v>94</v>
      </c>
      <c r="O15" s="53">
        <v>108</v>
      </c>
      <c r="P15" s="53">
        <v>102</v>
      </c>
      <c r="Q15" s="53">
        <v>72</v>
      </c>
      <c r="R15" s="53">
        <v>63</v>
      </c>
      <c r="S15" s="53">
        <v>75</v>
      </c>
      <c r="T15" s="53">
        <v>57</v>
      </c>
      <c r="U15" s="53">
        <v>63</v>
      </c>
      <c r="V15" s="53">
        <v>74</v>
      </c>
      <c r="W15" s="61">
        <v>25</v>
      </c>
      <c r="X15" s="62">
        <v>33</v>
      </c>
      <c r="Y15" s="62">
        <v>24</v>
      </c>
      <c r="Z15" s="62">
        <v>24</v>
      </c>
      <c r="AA15" s="62">
        <v>26</v>
      </c>
      <c r="AB15" s="62">
        <v>33</v>
      </c>
      <c r="AC15" s="62">
        <v>41</v>
      </c>
      <c r="AD15" s="62">
        <v>115</v>
      </c>
      <c r="AE15" s="62">
        <v>109</v>
      </c>
      <c r="AF15" s="62">
        <v>123</v>
      </c>
      <c r="AG15" s="63">
        <v>106</v>
      </c>
      <c r="AH15" s="63">
        <v>121</v>
      </c>
      <c r="AI15" s="63">
        <v>165</v>
      </c>
      <c r="AJ15" s="63">
        <v>187</v>
      </c>
      <c r="AK15" s="63">
        <v>185</v>
      </c>
      <c r="AL15" s="63">
        <v>165</v>
      </c>
      <c r="AM15" s="63">
        <v>111</v>
      </c>
      <c r="AN15" s="63">
        <v>104</v>
      </c>
      <c r="AO15" s="63">
        <v>86</v>
      </c>
      <c r="AP15" s="64">
        <v>93</v>
      </c>
      <c r="AR15" s="51">
        <v>0</v>
      </c>
      <c r="AS15" s="52">
        <f t="shared" si="0"/>
        <v>108</v>
      </c>
      <c r="AT15" s="52">
        <f t="shared" si="0"/>
        <v>26</v>
      </c>
      <c r="AU15" s="52">
        <f t="shared" si="0"/>
        <v>50</v>
      </c>
      <c r="AV15" s="52">
        <f t="shared" si="0"/>
        <v>75</v>
      </c>
      <c r="AW15" s="52">
        <f t="shared" si="0"/>
        <v>89</v>
      </c>
      <c r="AX15" s="52">
        <f t="shared" si="0"/>
        <v>72</v>
      </c>
      <c r="AY15" s="52">
        <f t="shared" si="0"/>
        <v>82</v>
      </c>
      <c r="AZ15" s="52">
        <f t="shared" si="0"/>
        <v>69</v>
      </c>
      <c r="BA15" s="52">
        <f t="shared" si="0"/>
        <v>66</v>
      </c>
      <c r="BB15" s="52">
        <f t="shared" si="0"/>
        <v>56</v>
      </c>
      <c r="BC15" s="52">
        <f t="shared" si="0"/>
        <v>56</v>
      </c>
      <c r="BD15" s="52">
        <f t="shared" si="0"/>
        <v>70</v>
      </c>
      <c r="BE15" s="52">
        <f t="shared" si="0"/>
        <v>64</v>
      </c>
      <c r="BF15" s="52">
        <f t="shared" si="0"/>
        <v>34</v>
      </c>
      <c r="BG15" s="52">
        <f t="shared" si="0"/>
        <v>25</v>
      </c>
      <c r="BH15" s="52">
        <f t="shared" si="0"/>
        <v>37</v>
      </c>
      <c r="BI15" s="52">
        <f t="shared" si="1"/>
        <v>19</v>
      </c>
      <c r="BJ15" s="52">
        <f t="shared" si="1"/>
        <v>25</v>
      </c>
      <c r="BK15" s="52">
        <f t="shared" si="1"/>
        <v>36</v>
      </c>
      <c r="BL15" s="58">
        <v>0</v>
      </c>
      <c r="BM15" s="55">
        <f t="shared" si="2"/>
        <v>8</v>
      </c>
      <c r="BN15" s="55">
        <f t="shared" si="3"/>
        <v>-1</v>
      </c>
      <c r="BO15" s="55">
        <f t="shared" si="4"/>
        <v>-1</v>
      </c>
      <c r="BP15" s="55">
        <f t="shared" si="5"/>
        <v>1</v>
      </c>
      <c r="BQ15" s="55">
        <f t="shared" si="6"/>
        <v>8</v>
      </c>
      <c r="BR15" s="55">
        <f t="shared" si="7"/>
        <v>16</v>
      </c>
      <c r="BS15" s="55">
        <f t="shared" si="8"/>
        <v>90</v>
      </c>
      <c r="BT15" s="55">
        <f t="shared" si="9"/>
        <v>84</v>
      </c>
      <c r="BU15" s="55">
        <f t="shared" si="10"/>
        <v>98</v>
      </c>
      <c r="BV15" s="55">
        <f t="shared" si="11"/>
        <v>81</v>
      </c>
      <c r="BW15" s="55">
        <f t="shared" si="12"/>
        <v>96</v>
      </c>
      <c r="BX15" s="55">
        <f t="shared" si="13"/>
        <v>140</v>
      </c>
      <c r="BY15" s="55">
        <f t="shared" si="14"/>
        <v>162</v>
      </c>
      <c r="BZ15" s="55">
        <f t="shared" si="15"/>
        <v>160</v>
      </c>
      <c r="CA15" s="55">
        <f t="shared" si="16"/>
        <v>140</v>
      </c>
      <c r="CB15" s="55">
        <f t="shared" si="17"/>
        <v>86</v>
      </c>
      <c r="CC15" s="55">
        <f t="shared" si="18"/>
        <v>79</v>
      </c>
      <c r="CD15" s="55">
        <f t="shared" si="18"/>
        <v>61</v>
      </c>
      <c r="CE15" s="55">
        <f t="shared" si="18"/>
        <v>68</v>
      </c>
    </row>
    <row r="16" spans="1:83" ht="13.5" thickBot="1">
      <c r="A16" s="59">
        <v>14</v>
      </c>
      <c r="B16" s="195">
        <v>106812</v>
      </c>
      <c r="C16" s="60">
        <v>56</v>
      </c>
      <c r="D16" s="53">
        <v>161</v>
      </c>
      <c r="E16" s="53">
        <v>81</v>
      </c>
      <c r="F16" s="53">
        <v>95</v>
      </c>
      <c r="G16" s="53">
        <v>130</v>
      </c>
      <c r="H16" s="53">
        <v>143</v>
      </c>
      <c r="I16" s="53">
        <v>126</v>
      </c>
      <c r="J16" s="53">
        <v>140</v>
      </c>
      <c r="K16" s="53">
        <v>126</v>
      </c>
      <c r="L16" s="53">
        <v>127</v>
      </c>
      <c r="M16" s="53">
        <v>111</v>
      </c>
      <c r="N16" s="53">
        <v>111</v>
      </c>
      <c r="O16" s="53">
        <v>137</v>
      </c>
      <c r="P16" s="53">
        <v>131</v>
      </c>
      <c r="Q16" s="53">
        <v>99</v>
      </c>
      <c r="R16" s="53">
        <v>88</v>
      </c>
      <c r="S16" s="53">
        <v>95</v>
      </c>
      <c r="T16" s="53">
        <v>79</v>
      </c>
      <c r="U16" s="53">
        <v>81</v>
      </c>
      <c r="V16" s="53">
        <v>94</v>
      </c>
      <c r="W16" s="61">
        <v>25</v>
      </c>
      <c r="X16" s="62">
        <v>27</v>
      </c>
      <c r="Y16" s="62">
        <v>24</v>
      </c>
      <c r="Z16" s="62">
        <v>17</v>
      </c>
      <c r="AA16" s="62">
        <v>22</v>
      </c>
      <c r="AB16" s="62">
        <v>27</v>
      </c>
      <c r="AC16" s="62">
        <v>36</v>
      </c>
      <c r="AD16" s="62">
        <v>109</v>
      </c>
      <c r="AE16" s="62">
        <v>101</v>
      </c>
      <c r="AF16" s="62">
        <v>118</v>
      </c>
      <c r="AG16" s="63">
        <v>98</v>
      </c>
      <c r="AH16" s="63">
        <v>114</v>
      </c>
      <c r="AI16" s="63">
        <v>165</v>
      </c>
      <c r="AJ16" s="63">
        <v>186</v>
      </c>
      <c r="AK16" s="63">
        <v>188</v>
      </c>
      <c r="AL16" s="63">
        <v>162</v>
      </c>
      <c r="AM16" s="63">
        <v>106</v>
      </c>
      <c r="AN16" s="63">
        <v>101</v>
      </c>
      <c r="AO16" s="63">
        <v>84</v>
      </c>
      <c r="AP16" s="64">
        <v>93</v>
      </c>
      <c r="AR16" s="51">
        <v>0</v>
      </c>
      <c r="AS16" s="52">
        <f t="shared" si="0"/>
        <v>105</v>
      </c>
      <c r="AT16" s="52">
        <f t="shared" si="0"/>
        <v>25</v>
      </c>
      <c r="AU16" s="52">
        <f t="shared" si="0"/>
        <v>39</v>
      </c>
      <c r="AV16" s="52">
        <f t="shared" si="0"/>
        <v>74</v>
      </c>
      <c r="AW16" s="52">
        <f t="shared" si="0"/>
        <v>87</v>
      </c>
      <c r="AX16" s="52">
        <f t="shared" si="0"/>
        <v>70</v>
      </c>
      <c r="AY16" s="52">
        <f t="shared" si="0"/>
        <v>84</v>
      </c>
      <c r="AZ16" s="52">
        <f t="shared" si="0"/>
        <v>70</v>
      </c>
      <c r="BA16" s="52">
        <f t="shared" si="0"/>
        <v>71</v>
      </c>
      <c r="BB16" s="52">
        <f t="shared" si="0"/>
        <v>55</v>
      </c>
      <c r="BC16" s="52">
        <f t="shared" si="0"/>
        <v>55</v>
      </c>
      <c r="BD16" s="52">
        <f t="shared" si="0"/>
        <v>81</v>
      </c>
      <c r="BE16" s="52">
        <f t="shared" si="0"/>
        <v>75</v>
      </c>
      <c r="BF16" s="52">
        <f t="shared" si="0"/>
        <v>43</v>
      </c>
      <c r="BG16" s="52">
        <f t="shared" si="0"/>
        <v>32</v>
      </c>
      <c r="BH16" s="52">
        <f t="shared" si="0"/>
        <v>39</v>
      </c>
      <c r="BI16" s="52">
        <f t="shared" si="1"/>
        <v>23</v>
      </c>
      <c r="BJ16" s="52">
        <f t="shared" si="1"/>
        <v>25</v>
      </c>
      <c r="BK16" s="52">
        <f t="shared" si="1"/>
        <v>38</v>
      </c>
      <c r="BL16" s="58">
        <v>0</v>
      </c>
      <c r="BM16" s="55">
        <f t="shared" si="2"/>
        <v>2</v>
      </c>
      <c r="BN16" s="55">
        <f t="shared" si="3"/>
        <v>-1</v>
      </c>
      <c r="BO16" s="55">
        <f t="shared" si="4"/>
        <v>-8</v>
      </c>
      <c r="BP16" s="55">
        <f t="shared" si="5"/>
        <v>-3</v>
      </c>
      <c r="BQ16" s="55">
        <f t="shared" si="6"/>
        <v>2</v>
      </c>
      <c r="BR16" s="55">
        <f t="shared" si="7"/>
        <v>11</v>
      </c>
      <c r="BS16" s="55">
        <f t="shared" si="8"/>
        <v>84</v>
      </c>
      <c r="BT16" s="55">
        <f t="shared" si="9"/>
        <v>76</v>
      </c>
      <c r="BU16" s="55">
        <f t="shared" si="10"/>
        <v>93</v>
      </c>
      <c r="BV16" s="55">
        <f t="shared" si="11"/>
        <v>73</v>
      </c>
      <c r="BW16" s="55">
        <f t="shared" si="12"/>
        <v>89</v>
      </c>
      <c r="BX16" s="55">
        <f t="shared" si="13"/>
        <v>140</v>
      </c>
      <c r="BY16" s="55">
        <f t="shared" si="14"/>
        <v>161</v>
      </c>
      <c r="BZ16" s="55">
        <f t="shared" si="15"/>
        <v>163</v>
      </c>
      <c r="CA16" s="55">
        <f t="shared" si="16"/>
        <v>137</v>
      </c>
      <c r="CB16" s="55">
        <f t="shared" si="17"/>
        <v>81</v>
      </c>
      <c r="CC16" s="55">
        <f t="shared" si="18"/>
        <v>76</v>
      </c>
      <c r="CD16" s="55">
        <f t="shared" si="18"/>
        <v>59</v>
      </c>
      <c r="CE16" s="55">
        <f t="shared" si="18"/>
        <v>68</v>
      </c>
    </row>
    <row r="17" spans="1:83" ht="13.5" thickBot="1">
      <c r="A17" s="59">
        <v>15</v>
      </c>
      <c r="B17" s="195">
        <v>106813</v>
      </c>
      <c r="C17" s="60">
        <v>44</v>
      </c>
      <c r="D17" s="53">
        <v>148</v>
      </c>
      <c r="E17" s="53">
        <v>62</v>
      </c>
      <c r="F17" s="53">
        <v>77</v>
      </c>
      <c r="G17" s="53">
        <v>96</v>
      </c>
      <c r="H17" s="53">
        <v>120</v>
      </c>
      <c r="I17" s="53">
        <v>109</v>
      </c>
      <c r="J17" s="53">
        <v>130</v>
      </c>
      <c r="K17" s="53">
        <v>115</v>
      </c>
      <c r="L17" s="53">
        <v>115</v>
      </c>
      <c r="M17" s="53">
        <v>101</v>
      </c>
      <c r="N17" s="53">
        <v>102</v>
      </c>
      <c r="O17" s="53">
        <v>116</v>
      </c>
      <c r="P17" s="53">
        <v>109</v>
      </c>
      <c r="Q17" s="53">
        <v>75</v>
      </c>
      <c r="R17" s="53">
        <v>69</v>
      </c>
      <c r="S17" s="53">
        <v>86</v>
      </c>
      <c r="T17" s="53">
        <v>71</v>
      </c>
      <c r="U17" s="53">
        <v>72</v>
      </c>
      <c r="V17" s="53">
        <v>85</v>
      </c>
      <c r="W17" s="61">
        <v>49</v>
      </c>
      <c r="X17" s="62">
        <v>38</v>
      </c>
      <c r="Y17" s="62">
        <v>48</v>
      </c>
      <c r="Z17" s="62">
        <v>37</v>
      </c>
      <c r="AA17" s="62">
        <v>35</v>
      </c>
      <c r="AB17" s="62">
        <v>39</v>
      </c>
      <c r="AC17" s="62">
        <v>50</v>
      </c>
      <c r="AD17" s="62">
        <v>118</v>
      </c>
      <c r="AE17" s="62">
        <v>116</v>
      </c>
      <c r="AF17" s="62">
        <v>133</v>
      </c>
      <c r="AG17" s="63">
        <v>109</v>
      </c>
      <c r="AH17" s="63">
        <v>127</v>
      </c>
      <c r="AI17" s="63">
        <v>188</v>
      </c>
      <c r="AJ17" s="63">
        <v>200</v>
      </c>
      <c r="AK17" s="63">
        <v>209</v>
      </c>
      <c r="AL17" s="63">
        <v>199</v>
      </c>
      <c r="AM17" s="63">
        <v>121</v>
      </c>
      <c r="AN17" s="63">
        <v>111</v>
      </c>
      <c r="AO17" s="63">
        <v>99</v>
      </c>
      <c r="AP17" s="64">
        <v>106</v>
      </c>
      <c r="AR17" s="51">
        <v>0</v>
      </c>
      <c r="AS17" s="52">
        <f t="shared" si="0"/>
        <v>104</v>
      </c>
      <c r="AT17" s="52">
        <f t="shared" si="0"/>
        <v>18</v>
      </c>
      <c r="AU17" s="52">
        <f t="shared" si="0"/>
        <v>33</v>
      </c>
      <c r="AV17" s="52">
        <f t="shared" si="0"/>
        <v>52</v>
      </c>
      <c r="AW17" s="52">
        <f t="shared" si="0"/>
        <v>76</v>
      </c>
      <c r="AX17" s="52">
        <f t="shared" si="0"/>
        <v>65</v>
      </c>
      <c r="AY17" s="52">
        <f t="shared" si="0"/>
        <v>86</v>
      </c>
      <c r="AZ17" s="52">
        <f t="shared" si="0"/>
        <v>71</v>
      </c>
      <c r="BA17" s="52">
        <f t="shared" si="0"/>
        <v>71</v>
      </c>
      <c r="BB17" s="52">
        <f t="shared" si="0"/>
        <v>57</v>
      </c>
      <c r="BC17" s="52">
        <f t="shared" si="0"/>
        <v>58</v>
      </c>
      <c r="BD17" s="52">
        <f t="shared" si="0"/>
        <v>72</v>
      </c>
      <c r="BE17" s="52">
        <f t="shared" si="0"/>
        <v>65</v>
      </c>
      <c r="BF17" s="52">
        <f t="shared" si="0"/>
        <v>31</v>
      </c>
      <c r="BG17" s="52">
        <f t="shared" si="0"/>
        <v>25</v>
      </c>
      <c r="BH17" s="52">
        <f t="shared" si="0"/>
        <v>42</v>
      </c>
      <c r="BI17" s="52">
        <f t="shared" si="1"/>
        <v>27</v>
      </c>
      <c r="BJ17" s="52">
        <f t="shared" si="1"/>
        <v>28</v>
      </c>
      <c r="BK17" s="52">
        <f t="shared" si="1"/>
        <v>41</v>
      </c>
      <c r="BL17" s="58">
        <v>0</v>
      </c>
      <c r="BM17" s="55">
        <f t="shared" si="2"/>
        <v>-11</v>
      </c>
      <c r="BN17" s="55">
        <f t="shared" si="3"/>
        <v>-1</v>
      </c>
      <c r="BO17" s="55">
        <f t="shared" si="4"/>
        <v>-12</v>
      </c>
      <c r="BP17" s="55">
        <f t="shared" si="5"/>
        <v>-14</v>
      </c>
      <c r="BQ17" s="55">
        <f t="shared" si="6"/>
        <v>-10</v>
      </c>
      <c r="BR17" s="55">
        <f t="shared" si="7"/>
        <v>1</v>
      </c>
      <c r="BS17" s="55">
        <f t="shared" si="8"/>
        <v>69</v>
      </c>
      <c r="BT17" s="55">
        <f t="shared" si="9"/>
        <v>67</v>
      </c>
      <c r="BU17" s="55">
        <f t="shared" si="10"/>
        <v>84</v>
      </c>
      <c r="BV17" s="55">
        <f t="shared" si="11"/>
        <v>60</v>
      </c>
      <c r="BW17" s="55">
        <f t="shared" si="12"/>
        <v>78</v>
      </c>
      <c r="BX17" s="55">
        <f t="shared" si="13"/>
        <v>139</v>
      </c>
      <c r="BY17" s="55">
        <f t="shared" si="14"/>
        <v>151</v>
      </c>
      <c r="BZ17" s="55">
        <f t="shared" si="15"/>
        <v>160</v>
      </c>
      <c r="CA17" s="55">
        <f t="shared" si="16"/>
        <v>150</v>
      </c>
      <c r="CB17" s="55">
        <f t="shared" si="17"/>
        <v>72</v>
      </c>
      <c r="CC17" s="55">
        <f t="shared" si="18"/>
        <v>62</v>
      </c>
      <c r="CD17" s="55">
        <f t="shared" si="18"/>
        <v>50</v>
      </c>
      <c r="CE17" s="55">
        <f t="shared" si="18"/>
        <v>57</v>
      </c>
    </row>
    <row r="18" spans="1:83" ht="13.5" thickBot="1">
      <c r="A18" s="59">
        <v>16</v>
      </c>
      <c r="B18" s="195">
        <v>106814</v>
      </c>
      <c r="C18" s="60">
        <v>38</v>
      </c>
      <c r="D18" s="53">
        <v>148</v>
      </c>
      <c r="E18" s="53">
        <v>64</v>
      </c>
      <c r="F18" s="53">
        <v>78</v>
      </c>
      <c r="G18" s="53">
        <v>110</v>
      </c>
      <c r="H18" s="53">
        <v>125</v>
      </c>
      <c r="I18" s="53">
        <v>107</v>
      </c>
      <c r="J18" s="53">
        <v>124</v>
      </c>
      <c r="K18" s="53">
        <v>108</v>
      </c>
      <c r="L18" s="53">
        <v>111</v>
      </c>
      <c r="M18" s="53">
        <v>93</v>
      </c>
      <c r="N18" s="53">
        <v>93</v>
      </c>
      <c r="O18" s="53">
        <v>118</v>
      </c>
      <c r="P18" s="53">
        <v>115</v>
      </c>
      <c r="Q18" s="53">
        <v>82</v>
      </c>
      <c r="R18" s="53">
        <v>71</v>
      </c>
      <c r="S18" s="53">
        <v>78</v>
      </c>
      <c r="T18" s="53">
        <v>63</v>
      </c>
      <c r="U18" s="53">
        <v>65</v>
      </c>
      <c r="V18" s="53">
        <v>77</v>
      </c>
      <c r="W18" s="61">
        <v>29</v>
      </c>
      <c r="X18" s="62">
        <v>23</v>
      </c>
      <c r="Y18" s="62">
        <v>29</v>
      </c>
      <c r="Z18" s="62">
        <v>21</v>
      </c>
      <c r="AA18" s="62">
        <v>19</v>
      </c>
      <c r="AB18" s="62">
        <v>23</v>
      </c>
      <c r="AC18" s="62">
        <v>35</v>
      </c>
      <c r="AD18" s="62">
        <v>105</v>
      </c>
      <c r="AE18" s="62">
        <v>99</v>
      </c>
      <c r="AF18" s="62">
        <v>117</v>
      </c>
      <c r="AG18" s="63">
        <v>92</v>
      </c>
      <c r="AH18" s="63">
        <v>109</v>
      </c>
      <c r="AI18" s="63">
        <v>173</v>
      </c>
      <c r="AJ18" s="63">
        <v>187</v>
      </c>
      <c r="AK18" s="63">
        <v>192</v>
      </c>
      <c r="AL18" s="63">
        <v>174</v>
      </c>
      <c r="AM18" s="63">
        <v>105</v>
      </c>
      <c r="AN18" s="63">
        <v>96</v>
      </c>
      <c r="AO18" s="63">
        <v>82</v>
      </c>
      <c r="AP18" s="64">
        <v>90</v>
      </c>
      <c r="AR18" s="51">
        <v>0</v>
      </c>
      <c r="AS18" s="52">
        <f t="shared" si="0"/>
        <v>110</v>
      </c>
      <c r="AT18" s="52">
        <f t="shared" si="0"/>
        <v>26</v>
      </c>
      <c r="AU18" s="52">
        <f t="shared" si="0"/>
        <v>40</v>
      </c>
      <c r="AV18" s="52">
        <f t="shared" si="0"/>
        <v>72</v>
      </c>
      <c r="AW18" s="52">
        <f t="shared" si="0"/>
        <v>87</v>
      </c>
      <c r="AX18" s="52">
        <f t="shared" si="0"/>
        <v>69</v>
      </c>
      <c r="AY18" s="52">
        <f t="shared" si="0"/>
        <v>86</v>
      </c>
      <c r="AZ18" s="52">
        <f t="shared" si="0"/>
        <v>70</v>
      </c>
      <c r="BA18" s="52">
        <f t="shared" si="0"/>
        <v>73</v>
      </c>
      <c r="BB18" s="52">
        <f t="shared" si="0"/>
        <v>55</v>
      </c>
      <c r="BC18" s="52">
        <f t="shared" si="0"/>
        <v>55</v>
      </c>
      <c r="BD18" s="52">
        <f t="shared" si="0"/>
        <v>80</v>
      </c>
      <c r="BE18" s="52">
        <f t="shared" si="0"/>
        <v>77</v>
      </c>
      <c r="BF18" s="52">
        <f t="shared" si="0"/>
        <v>44</v>
      </c>
      <c r="BG18" s="52">
        <f t="shared" si="0"/>
        <v>33</v>
      </c>
      <c r="BH18" s="52">
        <f aca="true" t="shared" si="19" ref="BH18:BH52">S18-$C18</f>
        <v>40</v>
      </c>
      <c r="BI18" s="52">
        <f t="shared" si="1"/>
        <v>25</v>
      </c>
      <c r="BJ18" s="52">
        <f t="shared" si="1"/>
        <v>27</v>
      </c>
      <c r="BK18" s="52">
        <f t="shared" si="1"/>
        <v>39</v>
      </c>
      <c r="BL18" s="58">
        <v>0</v>
      </c>
      <c r="BM18" s="55">
        <f aca="true" t="shared" si="20" ref="BM18:CA18">X18-$W18</f>
        <v>-6</v>
      </c>
      <c r="BN18" s="55">
        <f t="shared" si="20"/>
        <v>0</v>
      </c>
      <c r="BO18" s="55">
        <f t="shared" si="20"/>
        <v>-8</v>
      </c>
      <c r="BP18" s="55">
        <f t="shared" si="20"/>
        <v>-10</v>
      </c>
      <c r="BQ18" s="55">
        <f t="shared" si="20"/>
        <v>-6</v>
      </c>
      <c r="BR18" s="55">
        <f t="shared" si="20"/>
        <v>6</v>
      </c>
      <c r="BS18" s="55">
        <f t="shared" si="20"/>
        <v>76</v>
      </c>
      <c r="BT18" s="55">
        <f t="shared" si="20"/>
        <v>70</v>
      </c>
      <c r="BU18" s="55">
        <f t="shared" si="20"/>
        <v>88</v>
      </c>
      <c r="BV18" s="55">
        <f t="shared" si="20"/>
        <v>63</v>
      </c>
      <c r="BW18" s="55">
        <f t="shared" si="20"/>
        <v>80</v>
      </c>
      <c r="BX18" s="55">
        <f t="shared" si="20"/>
        <v>144</v>
      </c>
      <c r="BY18" s="55">
        <f t="shared" si="20"/>
        <v>158</v>
      </c>
      <c r="BZ18" s="55">
        <f t="shared" si="20"/>
        <v>163</v>
      </c>
      <c r="CA18" s="55">
        <f t="shared" si="20"/>
        <v>145</v>
      </c>
      <c r="CB18" s="55">
        <f aca="true" t="shared" si="21" ref="CB18:CE49">AM18-$W18</f>
        <v>76</v>
      </c>
      <c r="CC18" s="55">
        <f t="shared" si="18"/>
        <v>67</v>
      </c>
      <c r="CD18" s="55">
        <f t="shared" si="18"/>
        <v>53</v>
      </c>
      <c r="CE18" s="55">
        <f t="shared" si="18"/>
        <v>61</v>
      </c>
    </row>
    <row r="19" spans="1:83" ht="13.5" thickBot="1">
      <c r="A19" s="59">
        <v>17</v>
      </c>
      <c r="B19" s="195">
        <v>106815</v>
      </c>
      <c r="C19" s="60">
        <v>32</v>
      </c>
      <c r="D19" s="53">
        <v>136</v>
      </c>
      <c r="E19" s="53">
        <v>50</v>
      </c>
      <c r="F19" s="53">
        <v>68</v>
      </c>
      <c r="G19" s="53">
        <v>100</v>
      </c>
      <c r="H19" s="53">
        <v>118</v>
      </c>
      <c r="I19" s="53">
        <v>96</v>
      </c>
      <c r="J19" s="53">
        <v>113</v>
      </c>
      <c r="K19" s="53">
        <v>98</v>
      </c>
      <c r="L19" s="53">
        <v>100</v>
      </c>
      <c r="M19" s="53">
        <v>84</v>
      </c>
      <c r="N19" s="53">
        <v>84</v>
      </c>
      <c r="O19" s="53">
        <v>101</v>
      </c>
      <c r="P19" s="53">
        <v>96</v>
      </c>
      <c r="Q19" s="53">
        <v>60</v>
      </c>
      <c r="R19" s="53">
        <v>55</v>
      </c>
      <c r="S19" s="53">
        <v>71</v>
      </c>
      <c r="T19" s="53">
        <v>54</v>
      </c>
      <c r="U19" s="53">
        <v>56</v>
      </c>
      <c r="V19" s="53">
        <v>70</v>
      </c>
      <c r="W19" s="61">
        <v>37</v>
      </c>
      <c r="X19" s="62">
        <v>36</v>
      </c>
      <c r="Y19" s="62">
        <v>36</v>
      </c>
      <c r="Z19" s="62">
        <v>28</v>
      </c>
      <c r="AA19" s="62">
        <v>27</v>
      </c>
      <c r="AB19" s="62">
        <v>36</v>
      </c>
      <c r="AC19" s="62">
        <v>44</v>
      </c>
      <c r="AD19" s="62">
        <v>115</v>
      </c>
      <c r="AE19" s="62">
        <v>112</v>
      </c>
      <c r="AF19" s="62">
        <v>129</v>
      </c>
      <c r="AG19" s="63">
        <v>108</v>
      </c>
      <c r="AH19" s="63">
        <v>127</v>
      </c>
      <c r="AI19" s="63">
        <v>172</v>
      </c>
      <c r="AJ19" s="63">
        <v>189</v>
      </c>
      <c r="AK19" s="63">
        <v>194</v>
      </c>
      <c r="AL19" s="63">
        <v>178</v>
      </c>
      <c r="AM19" s="63">
        <v>123</v>
      </c>
      <c r="AN19" s="63">
        <v>118</v>
      </c>
      <c r="AO19" s="63">
        <v>100</v>
      </c>
      <c r="AP19" s="64">
        <v>105</v>
      </c>
      <c r="AR19" s="51">
        <v>0</v>
      </c>
      <c r="AS19" s="52">
        <f aca="true" t="shared" si="22" ref="AS19:BG35">D19-$C19</f>
        <v>104</v>
      </c>
      <c r="AT19" s="52">
        <f t="shared" si="22"/>
        <v>18</v>
      </c>
      <c r="AU19" s="52">
        <f t="shared" si="22"/>
        <v>36</v>
      </c>
      <c r="AV19" s="52">
        <f t="shared" si="22"/>
        <v>68</v>
      </c>
      <c r="AW19" s="52">
        <f t="shared" si="22"/>
        <v>86</v>
      </c>
      <c r="AX19" s="52">
        <f t="shared" si="22"/>
        <v>64</v>
      </c>
      <c r="AY19" s="52">
        <f t="shared" si="22"/>
        <v>81</v>
      </c>
      <c r="AZ19" s="52">
        <f t="shared" si="22"/>
        <v>66</v>
      </c>
      <c r="BA19" s="52">
        <f t="shared" si="22"/>
        <v>68</v>
      </c>
      <c r="BB19" s="52">
        <f t="shared" si="22"/>
        <v>52</v>
      </c>
      <c r="BC19" s="52">
        <f t="shared" si="22"/>
        <v>52</v>
      </c>
      <c r="BD19" s="52">
        <f t="shared" si="22"/>
        <v>69</v>
      </c>
      <c r="BE19" s="52">
        <f t="shared" si="22"/>
        <v>64</v>
      </c>
      <c r="BF19" s="52">
        <f t="shared" si="22"/>
        <v>28</v>
      </c>
      <c r="BG19" s="52">
        <f t="shared" si="22"/>
        <v>23</v>
      </c>
      <c r="BH19" s="52">
        <f t="shared" si="19"/>
        <v>39</v>
      </c>
      <c r="BI19" s="52">
        <f t="shared" si="1"/>
        <v>22</v>
      </c>
      <c r="BJ19" s="52">
        <f t="shared" si="1"/>
        <v>24</v>
      </c>
      <c r="BK19" s="52">
        <f t="shared" si="1"/>
        <v>38</v>
      </c>
      <c r="BL19" s="58">
        <v>0</v>
      </c>
      <c r="BM19" s="55">
        <f aca="true" t="shared" si="23" ref="BM19:CA35">X19-$W19</f>
        <v>-1</v>
      </c>
      <c r="BN19" s="55">
        <f t="shared" si="23"/>
        <v>-1</v>
      </c>
      <c r="BO19" s="55">
        <f t="shared" si="23"/>
        <v>-9</v>
      </c>
      <c r="BP19" s="55">
        <f t="shared" si="23"/>
        <v>-10</v>
      </c>
      <c r="BQ19" s="55">
        <f t="shared" si="23"/>
        <v>-1</v>
      </c>
      <c r="BR19" s="55">
        <f t="shared" si="23"/>
        <v>7</v>
      </c>
      <c r="BS19" s="55">
        <f t="shared" si="23"/>
        <v>78</v>
      </c>
      <c r="BT19" s="55">
        <f t="shared" si="23"/>
        <v>75</v>
      </c>
      <c r="BU19" s="55">
        <f t="shared" si="23"/>
        <v>92</v>
      </c>
      <c r="BV19" s="55">
        <f t="shared" si="23"/>
        <v>71</v>
      </c>
      <c r="BW19" s="55">
        <f t="shared" si="23"/>
        <v>90</v>
      </c>
      <c r="BX19" s="55">
        <f t="shared" si="23"/>
        <v>135</v>
      </c>
      <c r="BY19" s="55">
        <f t="shared" si="23"/>
        <v>152</v>
      </c>
      <c r="BZ19" s="55">
        <f t="shared" si="23"/>
        <v>157</v>
      </c>
      <c r="CA19" s="55">
        <f t="shared" si="23"/>
        <v>141</v>
      </c>
      <c r="CB19" s="55">
        <f t="shared" si="21"/>
        <v>86</v>
      </c>
      <c r="CC19" s="55">
        <f t="shared" si="21"/>
        <v>81</v>
      </c>
      <c r="CD19" s="55">
        <f t="shared" si="21"/>
        <v>63</v>
      </c>
      <c r="CE19" s="55">
        <f t="shared" si="21"/>
        <v>68</v>
      </c>
    </row>
    <row r="20" spans="1:83" ht="13.5" thickBot="1">
      <c r="A20" s="59">
        <v>18</v>
      </c>
      <c r="B20" s="195">
        <v>106816</v>
      </c>
      <c r="C20" s="60">
        <v>43</v>
      </c>
      <c r="D20" s="53">
        <v>142</v>
      </c>
      <c r="E20" s="53">
        <v>65</v>
      </c>
      <c r="F20" s="53">
        <v>75</v>
      </c>
      <c r="G20" s="53">
        <v>116</v>
      </c>
      <c r="H20" s="53">
        <v>125</v>
      </c>
      <c r="I20" s="53">
        <v>109</v>
      </c>
      <c r="J20" s="53">
        <v>120</v>
      </c>
      <c r="K20" s="53">
        <v>100</v>
      </c>
      <c r="L20" s="53">
        <v>104</v>
      </c>
      <c r="M20" s="53">
        <v>92</v>
      </c>
      <c r="N20" s="53">
        <v>93</v>
      </c>
      <c r="O20" s="53">
        <v>110</v>
      </c>
      <c r="P20" s="53">
        <v>93</v>
      </c>
      <c r="Q20" s="53">
        <v>65</v>
      </c>
      <c r="R20" s="53">
        <v>59</v>
      </c>
      <c r="S20" s="53">
        <v>75</v>
      </c>
      <c r="T20" s="53">
        <v>65</v>
      </c>
      <c r="U20" s="53">
        <v>67</v>
      </c>
      <c r="V20" s="53">
        <v>77</v>
      </c>
      <c r="W20" s="61">
        <v>50</v>
      </c>
      <c r="X20" s="62">
        <v>33</v>
      </c>
      <c r="Y20" s="62">
        <v>49</v>
      </c>
      <c r="Z20" s="62">
        <v>34</v>
      </c>
      <c r="AA20" s="62">
        <v>38</v>
      </c>
      <c r="AB20" s="62">
        <v>33</v>
      </c>
      <c r="AC20" s="62">
        <v>47</v>
      </c>
      <c r="AD20" s="62">
        <v>113</v>
      </c>
      <c r="AE20" s="62">
        <v>108</v>
      </c>
      <c r="AF20" s="62">
        <v>129</v>
      </c>
      <c r="AG20" s="63">
        <v>110</v>
      </c>
      <c r="AH20" s="63">
        <v>121</v>
      </c>
      <c r="AI20" s="63">
        <v>194</v>
      </c>
      <c r="AJ20" s="63">
        <v>212</v>
      </c>
      <c r="AK20" s="63">
        <v>209</v>
      </c>
      <c r="AL20" s="63">
        <v>194</v>
      </c>
      <c r="AM20" s="63">
        <v>117</v>
      </c>
      <c r="AN20" s="63">
        <v>111</v>
      </c>
      <c r="AO20" s="63">
        <v>99</v>
      </c>
      <c r="AP20" s="64">
        <v>103</v>
      </c>
      <c r="AR20" s="51">
        <v>0</v>
      </c>
      <c r="AS20" s="52">
        <f t="shared" si="22"/>
        <v>99</v>
      </c>
      <c r="AT20" s="52">
        <f t="shared" si="22"/>
        <v>22</v>
      </c>
      <c r="AU20" s="52">
        <f t="shared" si="22"/>
        <v>32</v>
      </c>
      <c r="AV20" s="52">
        <f t="shared" si="22"/>
        <v>73</v>
      </c>
      <c r="AW20" s="52">
        <f t="shared" si="22"/>
        <v>82</v>
      </c>
      <c r="AX20" s="52">
        <f t="shared" si="22"/>
        <v>66</v>
      </c>
      <c r="AY20" s="52">
        <f t="shared" si="22"/>
        <v>77</v>
      </c>
      <c r="AZ20" s="52">
        <f t="shared" si="22"/>
        <v>57</v>
      </c>
      <c r="BA20" s="52">
        <f t="shared" si="22"/>
        <v>61</v>
      </c>
      <c r="BB20" s="52">
        <f t="shared" si="22"/>
        <v>49</v>
      </c>
      <c r="BC20" s="52">
        <f t="shared" si="22"/>
        <v>50</v>
      </c>
      <c r="BD20" s="52">
        <f t="shared" si="22"/>
        <v>67</v>
      </c>
      <c r="BE20" s="52">
        <f t="shared" si="22"/>
        <v>50</v>
      </c>
      <c r="BF20" s="52">
        <f t="shared" si="22"/>
        <v>22</v>
      </c>
      <c r="BG20" s="52">
        <f t="shared" si="22"/>
        <v>16</v>
      </c>
      <c r="BH20" s="52">
        <f t="shared" si="19"/>
        <v>32</v>
      </c>
      <c r="BI20" s="52">
        <f t="shared" si="1"/>
        <v>22</v>
      </c>
      <c r="BJ20" s="52">
        <f t="shared" si="1"/>
        <v>24</v>
      </c>
      <c r="BK20" s="52">
        <f t="shared" si="1"/>
        <v>34</v>
      </c>
      <c r="BL20" s="58">
        <v>0</v>
      </c>
      <c r="BM20" s="55">
        <f t="shared" si="23"/>
        <v>-17</v>
      </c>
      <c r="BN20" s="55">
        <f t="shared" si="23"/>
        <v>-1</v>
      </c>
      <c r="BO20" s="55">
        <f t="shared" si="23"/>
        <v>-16</v>
      </c>
      <c r="BP20" s="55">
        <f t="shared" si="23"/>
        <v>-12</v>
      </c>
      <c r="BQ20" s="55">
        <f t="shared" si="23"/>
        <v>-17</v>
      </c>
      <c r="BR20" s="55">
        <f t="shared" si="23"/>
        <v>-3</v>
      </c>
      <c r="BS20" s="55">
        <f t="shared" si="23"/>
        <v>63</v>
      </c>
      <c r="BT20" s="55">
        <f t="shared" si="23"/>
        <v>58</v>
      </c>
      <c r="BU20" s="55">
        <f t="shared" si="23"/>
        <v>79</v>
      </c>
      <c r="BV20" s="55">
        <f t="shared" si="23"/>
        <v>60</v>
      </c>
      <c r="BW20" s="55">
        <f t="shared" si="23"/>
        <v>71</v>
      </c>
      <c r="BX20" s="55">
        <f t="shared" si="23"/>
        <v>144</v>
      </c>
      <c r="BY20" s="55">
        <f t="shared" si="23"/>
        <v>162</v>
      </c>
      <c r="BZ20" s="55">
        <f t="shared" si="23"/>
        <v>159</v>
      </c>
      <c r="CA20" s="55">
        <f t="shared" si="23"/>
        <v>144</v>
      </c>
      <c r="CB20" s="55">
        <f t="shared" si="21"/>
        <v>67</v>
      </c>
      <c r="CC20" s="55">
        <f t="shared" si="21"/>
        <v>61</v>
      </c>
      <c r="CD20" s="55">
        <f t="shared" si="21"/>
        <v>49</v>
      </c>
      <c r="CE20" s="55">
        <f t="shared" si="21"/>
        <v>53</v>
      </c>
    </row>
    <row r="21" spans="1:83" ht="13.5" thickBot="1">
      <c r="A21" s="59">
        <v>19</v>
      </c>
      <c r="B21" s="195">
        <v>106817</v>
      </c>
      <c r="C21" s="60">
        <v>44</v>
      </c>
      <c r="D21" s="53">
        <v>131</v>
      </c>
      <c r="E21" s="53">
        <v>60</v>
      </c>
      <c r="F21" s="53">
        <v>66</v>
      </c>
      <c r="G21" s="53">
        <v>93</v>
      </c>
      <c r="H21" s="53">
        <v>107</v>
      </c>
      <c r="I21" s="53">
        <v>94</v>
      </c>
      <c r="J21" s="53">
        <v>103</v>
      </c>
      <c r="K21" s="53">
        <v>91</v>
      </c>
      <c r="L21" s="53">
        <v>85</v>
      </c>
      <c r="M21" s="53">
        <v>78</v>
      </c>
      <c r="N21" s="53">
        <v>77</v>
      </c>
      <c r="O21" s="53">
        <v>95</v>
      </c>
      <c r="P21" s="53">
        <v>87</v>
      </c>
      <c r="Q21" s="53">
        <v>71</v>
      </c>
      <c r="R21" s="53">
        <v>57</v>
      </c>
      <c r="S21" s="53">
        <v>58</v>
      </c>
      <c r="T21" s="53">
        <v>44</v>
      </c>
      <c r="U21" s="53">
        <v>48</v>
      </c>
      <c r="V21" s="53">
        <v>59</v>
      </c>
      <c r="W21" s="61">
        <v>33</v>
      </c>
      <c r="X21" s="62">
        <v>30</v>
      </c>
      <c r="Y21" s="62">
        <v>32</v>
      </c>
      <c r="Z21" s="62">
        <v>22</v>
      </c>
      <c r="AA21" s="62">
        <v>22</v>
      </c>
      <c r="AB21" s="62">
        <v>30</v>
      </c>
      <c r="AC21" s="62">
        <v>35</v>
      </c>
      <c r="AD21" s="62">
        <v>108</v>
      </c>
      <c r="AE21" s="62">
        <v>104</v>
      </c>
      <c r="AF21" s="62">
        <v>120</v>
      </c>
      <c r="AG21" s="63">
        <v>99</v>
      </c>
      <c r="AH21" s="63">
        <v>117</v>
      </c>
      <c r="AI21" s="63">
        <v>159</v>
      </c>
      <c r="AJ21" s="63">
        <v>184</v>
      </c>
      <c r="AK21" s="63">
        <v>187</v>
      </c>
      <c r="AL21" s="63">
        <v>169</v>
      </c>
      <c r="AM21" s="63">
        <v>114</v>
      </c>
      <c r="AN21" s="63">
        <v>111</v>
      </c>
      <c r="AO21" s="63">
        <v>95</v>
      </c>
      <c r="AP21" s="64">
        <v>98</v>
      </c>
      <c r="AR21" s="51">
        <v>0</v>
      </c>
      <c r="AS21" s="52">
        <f t="shared" si="22"/>
        <v>87</v>
      </c>
      <c r="AT21" s="52">
        <f t="shared" si="22"/>
        <v>16</v>
      </c>
      <c r="AU21" s="52">
        <f t="shared" si="22"/>
        <v>22</v>
      </c>
      <c r="AV21" s="52">
        <f t="shared" si="22"/>
        <v>49</v>
      </c>
      <c r="AW21" s="52">
        <f t="shared" si="22"/>
        <v>63</v>
      </c>
      <c r="AX21" s="52">
        <f t="shared" si="22"/>
        <v>50</v>
      </c>
      <c r="AY21" s="52">
        <f t="shared" si="22"/>
        <v>59</v>
      </c>
      <c r="AZ21" s="52">
        <f t="shared" si="22"/>
        <v>47</v>
      </c>
      <c r="BA21" s="52">
        <f t="shared" si="22"/>
        <v>41</v>
      </c>
      <c r="BB21" s="52">
        <f t="shared" si="22"/>
        <v>34</v>
      </c>
      <c r="BC21" s="52">
        <f t="shared" si="22"/>
        <v>33</v>
      </c>
      <c r="BD21" s="52">
        <f t="shared" si="22"/>
        <v>51</v>
      </c>
      <c r="BE21" s="52">
        <f t="shared" si="22"/>
        <v>43</v>
      </c>
      <c r="BF21" s="52">
        <f t="shared" si="22"/>
        <v>27</v>
      </c>
      <c r="BG21" s="52">
        <f t="shared" si="22"/>
        <v>13</v>
      </c>
      <c r="BH21" s="52">
        <f t="shared" si="19"/>
        <v>14</v>
      </c>
      <c r="BI21" s="52">
        <f t="shared" si="1"/>
        <v>0</v>
      </c>
      <c r="BJ21" s="52">
        <f t="shared" si="1"/>
        <v>4</v>
      </c>
      <c r="BK21" s="52">
        <f t="shared" si="1"/>
        <v>15</v>
      </c>
      <c r="BL21" s="58">
        <v>0</v>
      </c>
      <c r="BM21" s="55">
        <f t="shared" si="23"/>
        <v>-3</v>
      </c>
      <c r="BN21" s="55">
        <f t="shared" si="23"/>
        <v>-1</v>
      </c>
      <c r="BO21" s="55">
        <f t="shared" si="23"/>
        <v>-11</v>
      </c>
      <c r="BP21" s="55">
        <f t="shared" si="23"/>
        <v>-11</v>
      </c>
      <c r="BQ21" s="55">
        <f t="shared" si="23"/>
        <v>-3</v>
      </c>
      <c r="BR21" s="55">
        <f t="shared" si="23"/>
        <v>2</v>
      </c>
      <c r="BS21" s="55">
        <f t="shared" si="23"/>
        <v>75</v>
      </c>
      <c r="BT21" s="55">
        <f t="shared" si="23"/>
        <v>71</v>
      </c>
      <c r="BU21" s="55">
        <f t="shared" si="23"/>
        <v>87</v>
      </c>
      <c r="BV21" s="55">
        <f t="shared" si="23"/>
        <v>66</v>
      </c>
      <c r="BW21" s="55">
        <f t="shared" si="23"/>
        <v>84</v>
      </c>
      <c r="BX21" s="55">
        <f t="shared" si="23"/>
        <v>126</v>
      </c>
      <c r="BY21" s="55">
        <f t="shared" si="23"/>
        <v>151</v>
      </c>
      <c r="BZ21" s="55">
        <f t="shared" si="23"/>
        <v>154</v>
      </c>
      <c r="CA21" s="55">
        <f t="shared" si="23"/>
        <v>136</v>
      </c>
      <c r="CB21" s="55">
        <f t="shared" si="21"/>
        <v>81</v>
      </c>
      <c r="CC21" s="55">
        <f t="shared" si="21"/>
        <v>78</v>
      </c>
      <c r="CD21" s="55">
        <f t="shared" si="21"/>
        <v>62</v>
      </c>
      <c r="CE21" s="55">
        <f t="shared" si="21"/>
        <v>65</v>
      </c>
    </row>
    <row r="22" spans="1:83" ht="13.5" thickBot="1">
      <c r="A22" s="59">
        <v>20</v>
      </c>
      <c r="B22" s="195">
        <v>106818</v>
      </c>
      <c r="C22" s="60">
        <v>37</v>
      </c>
      <c r="D22" s="53">
        <v>123</v>
      </c>
      <c r="E22" s="53">
        <v>52</v>
      </c>
      <c r="F22" s="53">
        <v>60</v>
      </c>
      <c r="G22" s="53">
        <v>83</v>
      </c>
      <c r="H22" s="53">
        <v>98</v>
      </c>
      <c r="I22" s="53">
        <v>85</v>
      </c>
      <c r="J22" s="53">
        <v>97</v>
      </c>
      <c r="K22" s="53">
        <v>79</v>
      </c>
      <c r="L22" s="53">
        <v>76</v>
      </c>
      <c r="M22" s="53">
        <v>70</v>
      </c>
      <c r="N22" s="53">
        <v>69</v>
      </c>
      <c r="O22" s="53">
        <v>87</v>
      </c>
      <c r="P22" s="53">
        <v>80</v>
      </c>
      <c r="Q22" s="53">
        <v>65</v>
      </c>
      <c r="R22" s="53">
        <v>49</v>
      </c>
      <c r="S22" s="53">
        <v>51</v>
      </c>
      <c r="T22" s="53">
        <v>36</v>
      </c>
      <c r="U22" s="53">
        <v>38</v>
      </c>
      <c r="V22" s="53">
        <v>52</v>
      </c>
      <c r="W22" s="61">
        <v>39</v>
      </c>
      <c r="X22" s="62">
        <v>29</v>
      </c>
      <c r="Y22" s="62">
        <v>38</v>
      </c>
      <c r="Z22" s="62">
        <v>23</v>
      </c>
      <c r="AA22" s="62">
        <v>23</v>
      </c>
      <c r="AB22" s="62">
        <v>29</v>
      </c>
      <c r="AC22" s="62">
        <v>36</v>
      </c>
      <c r="AD22" s="62">
        <v>102</v>
      </c>
      <c r="AE22" s="62">
        <v>105</v>
      </c>
      <c r="AF22" s="62">
        <v>124</v>
      </c>
      <c r="AG22" s="63">
        <v>105</v>
      </c>
      <c r="AH22" s="63">
        <v>121</v>
      </c>
      <c r="AI22" s="63">
        <v>175</v>
      </c>
      <c r="AJ22" s="63">
        <v>192</v>
      </c>
      <c r="AK22" s="63">
        <v>197</v>
      </c>
      <c r="AL22" s="63">
        <v>178</v>
      </c>
      <c r="AM22" s="63">
        <v>120</v>
      </c>
      <c r="AN22" s="63">
        <v>120</v>
      </c>
      <c r="AO22" s="63">
        <v>103</v>
      </c>
      <c r="AP22" s="64">
        <v>104</v>
      </c>
      <c r="AR22" s="51">
        <v>0</v>
      </c>
      <c r="AS22" s="52">
        <f t="shared" si="22"/>
        <v>86</v>
      </c>
      <c r="AT22" s="52">
        <f t="shared" si="22"/>
        <v>15</v>
      </c>
      <c r="AU22" s="52">
        <f t="shared" si="22"/>
        <v>23</v>
      </c>
      <c r="AV22" s="52">
        <f t="shared" si="22"/>
        <v>46</v>
      </c>
      <c r="AW22" s="52">
        <f t="shared" si="22"/>
        <v>61</v>
      </c>
      <c r="AX22" s="52">
        <f t="shared" si="22"/>
        <v>48</v>
      </c>
      <c r="AY22" s="52">
        <f t="shared" si="22"/>
        <v>60</v>
      </c>
      <c r="AZ22" s="52">
        <f t="shared" si="22"/>
        <v>42</v>
      </c>
      <c r="BA22" s="52">
        <f t="shared" si="22"/>
        <v>39</v>
      </c>
      <c r="BB22" s="52">
        <f t="shared" si="22"/>
        <v>33</v>
      </c>
      <c r="BC22" s="52">
        <f t="shared" si="22"/>
        <v>32</v>
      </c>
      <c r="BD22" s="52">
        <f t="shared" si="22"/>
        <v>50</v>
      </c>
      <c r="BE22" s="52">
        <f t="shared" si="22"/>
        <v>43</v>
      </c>
      <c r="BF22" s="52">
        <f t="shared" si="22"/>
        <v>28</v>
      </c>
      <c r="BG22" s="52">
        <f t="shared" si="22"/>
        <v>12</v>
      </c>
      <c r="BH22" s="52">
        <f t="shared" si="19"/>
        <v>14</v>
      </c>
      <c r="BI22" s="52">
        <f t="shared" si="1"/>
        <v>-1</v>
      </c>
      <c r="BJ22" s="52">
        <f t="shared" si="1"/>
        <v>1</v>
      </c>
      <c r="BK22" s="52">
        <f t="shared" si="1"/>
        <v>15</v>
      </c>
      <c r="BL22" s="58">
        <v>0</v>
      </c>
      <c r="BM22" s="55">
        <f t="shared" si="23"/>
        <v>-10</v>
      </c>
      <c r="BN22" s="55">
        <f t="shared" si="23"/>
        <v>-1</v>
      </c>
      <c r="BO22" s="55">
        <f t="shared" si="23"/>
        <v>-16</v>
      </c>
      <c r="BP22" s="55">
        <f t="shared" si="23"/>
        <v>-16</v>
      </c>
      <c r="BQ22" s="55">
        <f t="shared" si="23"/>
        <v>-10</v>
      </c>
      <c r="BR22" s="55">
        <f t="shared" si="23"/>
        <v>-3</v>
      </c>
      <c r="BS22" s="55">
        <f t="shared" si="23"/>
        <v>63</v>
      </c>
      <c r="BT22" s="55">
        <f t="shared" si="23"/>
        <v>66</v>
      </c>
      <c r="BU22" s="55">
        <f t="shared" si="23"/>
        <v>85</v>
      </c>
      <c r="BV22" s="55">
        <f t="shared" si="23"/>
        <v>66</v>
      </c>
      <c r="BW22" s="55">
        <f t="shared" si="23"/>
        <v>82</v>
      </c>
      <c r="BX22" s="55">
        <f t="shared" si="23"/>
        <v>136</v>
      </c>
      <c r="BY22" s="55">
        <f t="shared" si="23"/>
        <v>153</v>
      </c>
      <c r="BZ22" s="55">
        <f t="shared" si="23"/>
        <v>158</v>
      </c>
      <c r="CA22" s="55">
        <f t="shared" si="23"/>
        <v>139</v>
      </c>
      <c r="CB22" s="55">
        <f t="shared" si="21"/>
        <v>81</v>
      </c>
      <c r="CC22" s="55">
        <f t="shared" si="21"/>
        <v>81</v>
      </c>
      <c r="CD22" s="55">
        <f t="shared" si="21"/>
        <v>64</v>
      </c>
      <c r="CE22" s="55">
        <f t="shared" si="21"/>
        <v>65</v>
      </c>
    </row>
    <row r="23" spans="1:83" ht="13.5" thickBot="1">
      <c r="A23" s="59">
        <v>21</v>
      </c>
      <c r="B23" s="195">
        <v>106820</v>
      </c>
      <c r="C23" s="60">
        <v>56</v>
      </c>
      <c r="D23" s="53">
        <v>143</v>
      </c>
      <c r="E23" s="53">
        <v>65</v>
      </c>
      <c r="F23" s="53">
        <v>79</v>
      </c>
      <c r="G23" s="53">
        <v>113</v>
      </c>
      <c r="H23" s="53">
        <v>130</v>
      </c>
      <c r="I23" s="53">
        <v>110</v>
      </c>
      <c r="J23" s="53">
        <v>127</v>
      </c>
      <c r="K23" s="53">
        <v>111</v>
      </c>
      <c r="L23" s="53">
        <v>114</v>
      </c>
      <c r="M23" s="53">
        <v>96</v>
      </c>
      <c r="N23" s="53">
        <v>96</v>
      </c>
      <c r="O23" s="53">
        <v>104</v>
      </c>
      <c r="P23" s="53">
        <v>95</v>
      </c>
      <c r="Q23" s="53">
        <v>83</v>
      </c>
      <c r="R23" s="53">
        <v>72</v>
      </c>
      <c r="S23" s="53">
        <v>76</v>
      </c>
      <c r="T23" s="53">
        <v>60</v>
      </c>
      <c r="U23" s="53">
        <v>63</v>
      </c>
      <c r="V23" s="53">
        <v>76</v>
      </c>
      <c r="W23" s="61">
        <v>39</v>
      </c>
      <c r="X23" s="62">
        <v>33</v>
      </c>
      <c r="Y23" s="62">
        <v>38</v>
      </c>
      <c r="Z23" s="62">
        <v>17</v>
      </c>
      <c r="AA23" s="62">
        <v>22</v>
      </c>
      <c r="AB23" s="62">
        <v>33</v>
      </c>
      <c r="AC23" s="62">
        <v>36</v>
      </c>
      <c r="AD23" s="62">
        <v>105</v>
      </c>
      <c r="AE23" s="62">
        <v>105</v>
      </c>
      <c r="AF23" s="62">
        <v>122</v>
      </c>
      <c r="AG23" s="63">
        <v>104</v>
      </c>
      <c r="AH23" s="63">
        <v>119</v>
      </c>
      <c r="AI23" s="63">
        <v>164</v>
      </c>
      <c r="AJ23" s="63">
        <v>189</v>
      </c>
      <c r="AK23" s="63">
        <v>191</v>
      </c>
      <c r="AL23" s="63">
        <v>176</v>
      </c>
      <c r="AM23" s="63">
        <v>115</v>
      </c>
      <c r="AN23" s="63">
        <v>111</v>
      </c>
      <c r="AO23" s="63">
        <v>97</v>
      </c>
      <c r="AP23" s="64">
        <v>101</v>
      </c>
      <c r="AR23" s="51">
        <v>0</v>
      </c>
      <c r="AS23" s="52">
        <f t="shared" si="22"/>
        <v>87</v>
      </c>
      <c r="AT23" s="52">
        <f t="shared" si="22"/>
        <v>9</v>
      </c>
      <c r="AU23" s="52">
        <f t="shared" si="22"/>
        <v>23</v>
      </c>
      <c r="AV23" s="52">
        <f t="shared" si="22"/>
        <v>57</v>
      </c>
      <c r="AW23" s="52">
        <f t="shared" si="22"/>
        <v>74</v>
      </c>
      <c r="AX23" s="52">
        <f t="shared" si="22"/>
        <v>54</v>
      </c>
      <c r="AY23" s="52">
        <f t="shared" si="22"/>
        <v>71</v>
      </c>
      <c r="AZ23" s="52">
        <f t="shared" si="22"/>
        <v>55</v>
      </c>
      <c r="BA23" s="52">
        <f t="shared" si="22"/>
        <v>58</v>
      </c>
      <c r="BB23" s="52">
        <f t="shared" si="22"/>
        <v>40</v>
      </c>
      <c r="BC23" s="52">
        <f t="shared" si="22"/>
        <v>40</v>
      </c>
      <c r="BD23" s="52">
        <f t="shared" si="22"/>
        <v>48</v>
      </c>
      <c r="BE23" s="52">
        <f t="shared" si="22"/>
        <v>39</v>
      </c>
      <c r="BF23" s="52">
        <f t="shared" si="22"/>
        <v>27</v>
      </c>
      <c r="BG23" s="52">
        <f t="shared" si="22"/>
        <v>16</v>
      </c>
      <c r="BH23" s="52">
        <f t="shared" si="19"/>
        <v>20</v>
      </c>
      <c r="BI23" s="52">
        <f t="shared" si="1"/>
        <v>4</v>
      </c>
      <c r="BJ23" s="52">
        <f t="shared" si="1"/>
        <v>7</v>
      </c>
      <c r="BK23" s="52">
        <f t="shared" si="1"/>
        <v>20</v>
      </c>
      <c r="BL23" s="58">
        <v>0</v>
      </c>
      <c r="BM23" s="55">
        <f t="shared" si="23"/>
        <v>-6</v>
      </c>
      <c r="BN23" s="55">
        <f t="shared" si="23"/>
        <v>-1</v>
      </c>
      <c r="BO23" s="55">
        <f t="shared" si="23"/>
        <v>-22</v>
      </c>
      <c r="BP23" s="55">
        <f t="shared" si="23"/>
        <v>-17</v>
      </c>
      <c r="BQ23" s="55">
        <f t="shared" si="23"/>
        <v>-6</v>
      </c>
      <c r="BR23" s="55">
        <f t="shared" si="23"/>
        <v>-3</v>
      </c>
      <c r="BS23" s="55">
        <f t="shared" si="23"/>
        <v>66</v>
      </c>
      <c r="BT23" s="55">
        <f t="shared" si="23"/>
        <v>66</v>
      </c>
      <c r="BU23" s="55">
        <f t="shared" si="23"/>
        <v>83</v>
      </c>
      <c r="BV23" s="55">
        <f t="shared" si="23"/>
        <v>65</v>
      </c>
      <c r="BW23" s="55">
        <f t="shared" si="23"/>
        <v>80</v>
      </c>
      <c r="BX23" s="55">
        <f t="shared" si="23"/>
        <v>125</v>
      </c>
      <c r="BY23" s="55">
        <f t="shared" si="23"/>
        <v>150</v>
      </c>
      <c r="BZ23" s="55">
        <f t="shared" si="23"/>
        <v>152</v>
      </c>
      <c r="CA23" s="55">
        <f t="shared" si="23"/>
        <v>137</v>
      </c>
      <c r="CB23" s="55">
        <f t="shared" si="21"/>
        <v>76</v>
      </c>
      <c r="CC23" s="55">
        <f t="shared" si="21"/>
        <v>72</v>
      </c>
      <c r="CD23" s="55">
        <f t="shared" si="21"/>
        <v>58</v>
      </c>
      <c r="CE23" s="55">
        <f t="shared" si="21"/>
        <v>62</v>
      </c>
    </row>
    <row r="24" spans="1:83" ht="13.5" thickBot="1">
      <c r="A24" s="59">
        <v>22</v>
      </c>
      <c r="B24" s="195">
        <v>106821</v>
      </c>
      <c r="C24" s="60">
        <v>38</v>
      </c>
      <c r="D24" s="53">
        <v>128</v>
      </c>
      <c r="E24" s="53">
        <v>46</v>
      </c>
      <c r="F24" s="53">
        <v>58</v>
      </c>
      <c r="G24" s="53">
        <v>92</v>
      </c>
      <c r="H24" s="53">
        <v>109</v>
      </c>
      <c r="I24" s="53">
        <v>90</v>
      </c>
      <c r="J24" s="53">
        <v>102</v>
      </c>
      <c r="K24" s="53">
        <v>85</v>
      </c>
      <c r="L24" s="53">
        <v>89</v>
      </c>
      <c r="M24" s="53">
        <v>69</v>
      </c>
      <c r="N24" s="53">
        <v>67</v>
      </c>
      <c r="O24" s="53">
        <v>75</v>
      </c>
      <c r="P24" s="53">
        <v>66</v>
      </c>
      <c r="Q24" s="53">
        <v>47</v>
      </c>
      <c r="R24" s="53">
        <v>40</v>
      </c>
      <c r="S24" s="53">
        <v>53</v>
      </c>
      <c r="T24" s="53">
        <v>38</v>
      </c>
      <c r="U24" s="53">
        <v>40</v>
      </c>
      <c r="V24" s="53">
        <v>54</v>
      </c>
      <c r="W24" s="61">
        <v>45</v>
      </c>
      <c r="X24" s="62">
        <v>30</v>
      </c>
      <c r="Y24" s="62">
        <v>43</v>
      </c>
      <c r="Z24" s="62">
        <v>23</v>
      </c>
      <c r="AA24" s="62">
        <v>23</v>
      </c>
      <c r="AB24" s="62">
        <v>30</v>
      </c>
      <c r="AC24" s="62">
        <v>44</v>
      </c>
      <c r="AD24" s="62">
        <v>103</v>
      </c>
      <c r="AE24" s="62">
        <v>99</v>
      </c>
      <c r="AF24" s="62">
        <v>119</v>
      </c>
      <c r="AG24" s="63">
        <v>100</v>
      </c>
      <c r="AH24" s="63">
        <v>113</v>
      </c>
      <c r="AI24" s="63">
        <v>182</v>
      </c>
      <c r="AJ24" s="63">
        <v>194</v>
      </c>
      <c r="AK24" s="63">
        <v>201</v>
      </c>
      <c r="AL24" s="63">
        <v>173</v>
      </c>
      <c r="AM24" s="63">
        <v>116</v>
      </c>
      <c r="AN24" s="63">
        <v>115</v>
      </c>
      <c r="AO24" s="63">
        <v>97</v>
      </c>
      <c r="AP24" s="64">
        <v>101</v>
      </c>
      <c r="AR24" s="51">
        <v>0</v>
      </c>
      <c r="AS24" s="52">
        <f t="shared" si="22"/>
        <v>90</v>
      </c>
      <c r="AT24" s="52">
        <f t="shared" si="22"/>
        <v>8</v>
      </c>
      <c r="AU24" s="52">
        <f t="shared" si="22"/>
        <v>20</v>
      </c>
      <c r="AV24" s="52">
        <f t="shared" si="22"/>
        <v>54</v>
      </c>
      <c r="AW24" s="52">
        <f t="shared" si="22"/>
        <v>71</v>
      </c>
      <c r="AX24" s="52">
        <f t="shared" si="22"/>
        <v>52</v>
      </c>
      <c r="AY24" s="52">
        <f t="shared" si="22"/>
        <v>64</v>
      </c>
      <c r="AZ24" s="52">
        <f t="shared" si="22"/>
        <v>47</v>
      </c>
      <c r="BA24" s="52">
        <f t="shared" si="22"/>
        <v>51</v>
      </c>
      <c r="BB24" s="52">
        <f t="shared" si="22"/>
        <v>31</v>
      </c>
      <c r="BC24" s="52">
        <f t="shared" si="22"/>
        <v>29</v>
      </c>
      <c r="BD24" s="52">
        <f t="shared" si="22"/>
        <v>37</v>
      </c>
      <c r="BE24" s="52">
        <f t="shared" si="22"/>
        <v>28</v>
      </c>
      <c r="BF24" s="52">
        <f t="shared" si="22"/>
        <v>9</v>
      </c>
      <c r="BG24" s="52">
        <f t="shared" si="22"/>
        <v>2</v>
      </c>
      <c r="BH24" s="52">
        <f t="shared" si="19"/>
        <v>15</v>
      </c>
      <c r="BI24" s="52">
        <f t="shared" si="1"/>
        <v>0</v>
      </c>
      <c r="BJ24" s="52">
        <f t="shared" si="1"/>
        <v>2</v>
      </c>
      <c r="BK24" s="52">
        <f t="shared" si="1"/>
        <v>16</v>
      </c>
      <c r="BL24" s="58">
        <v>0</v>
      </c>
      <c r="BM24" s="55">
        <f t="shared" si="23"/>
        <v>-15</v>
      </c>
      <c r="BN24" s="55">
        <f t="shared" si="23"/>
        <v>-2</v>
      </c>
      <c r="BO24" s="55">
        <f t="shared" si="23"/>
        <v>-22</v>
      </c>
      <c r="BP24" s="55">
        <f t="shared" si="23"/>
        <v>-22</v>
      </c>
      <c r="BQ24" s="55">
        <f t="shared" si="23"/>
        <v>-15</v>
      </c>
      <c r="BR24" s="55">
        <f t="shared" si="23"/>
        <v>-1</v>
      </c>
      <c r="BS24" s="55">
        <f t="shared" si="23"/>
        <v>58</v>
      </c>
      <c r="BT24" s="55">
        <f t="shared" si="23"/>
        <v>54</v>
      </c>
      <c r="BU24" s="55">
        <f t="shared" si="23"/>
        <v>74</v>
      </c>
      <c r="BV24" s="55">
        <f t="shared" si="23"/>
        <v>55</v>
      </c>
      <c r="BW24" s="55">
        <f t="shared" si="23"/>
        <v>68</v>
      </c>
      <c r="BX24" s="55">
        <f t="shared" si="23"/>
        <v>137</v>
      </c>
      <c r="BY24" s="55">
        <f t="shared" si="23"/>
        <v>149</v>
      </c>
      <c r="BZ24" s="55">
        <f t="shared" si="23"/>
        <v>156</v>
      </c>
      <c r="CA24" s="55">
        <f t="shared" si="23"/>
        <v>128</v>
      </c>
      <c r="CB24" s="55">
        <f t="shared" si="21"/>
        <v>71</v>
      </c>
      <c r="CC24" s="55">
        <f t="shared" si="21"/>
        <v>70</v>
      </c>
      <c r="CD24" s="55">
        <f t="shared" si="21"/>
        <v>52</v>
      </c>
      <c r="CE24" s="55">
        <f t="shared" si="21"/>
        <v>56</v>
      </c>
    </row>
    <row r="25" spans="1:83" ht="13.5" thickBot="1">
      <c r="A25" s="59">
        <v>23</v>
      </c>
      <c r="B25" s="195">
        <v>106822</v>
      </c>
      <c r="C25" s="60">
        <v>29</v>
      </c>
      <c r="D25" s="53">
        <v>117</v>
      </c>
      <c r="E25" s="53">
        <v>35</v>
      </c>
      <c r="F25" s="53">
        <v>49</v>
      </c>
      <c r="G25" s="53">
        <v>84</v>
      </c>
      <c r="H25" s="53">
        <v>99</v>
      </c>
      <c r="I25" s="53">
        <v>81</v>
      </c>
      <c r="J25" s="53">
        <v>98</v>
      </c>
      <c r="K25" s="53">
        <v>81</v>
      </c>
      <c r="L25" s="53">
        <v>82</v>
      </c>
      <c r="M25" s="53">
        <v>64</v>
      </c>
      <c r="N25" s="53">
        <v>64</v>
      </c>
      <c r="O25" s="53">
        <v>75</v>
      </c>
      <c r="P25" s="53">
        <v>68</v>
      </c>
      <c r="Q25" s="53">
        <v>49</v>
      </c>
      <c r="R25" s="53">
        <v>43</v>
      </c>
      <c r="S25" s="53">
        <v>51</v>
      </c>
      <c r="T25" s="53">
        <v>34</v>
      </c>
      <c r="U25" s="53">
        <v>35</v>
      </c>
      <c r="V25" s="53">
        <v>50</v>
      </c>
      <c r="W25" s="61">
        <v>44</v>
      </c>
      <c r="X25" s="62">
        <v>30</v>
      </c>
      <c r="Y25" s="62">
        <v>44</v>
      </c>
      <c r="Z25" s="62">
        <v>24</v>
      </c>
      <c r="AA25" s="62">
        <v>24</v>
      </c>
      <c r="AB25" s="62">
        <v>29</v>
      </c>
      <c r="AC25" s="62">
        <v>42</v>
      </c>
      <c r="AD25" s="62">
        <v>96</v>
      </c>
      <c r="AE25" s="62">
        <v>105</v>
      </c>
      <c r="AF25" s="62">
        <v>118</v>
      </c>
      <c r="AG25" s="63">
        <v>98</v>
      </c>
      <c r="AH25" s="63">
        <v>113</v>
      </c>
      <c r="AI25" s="63">
        <v>180</v>
      </c>
      <c r="AJ25" s="63">
        <v>193</v>
      </c>
      <c r="AK25" s="63">
        <v>197</v>
      </c>
      <c r="AL25" s="63">
        <v>169</v>
      </c>
      <c r="AM25" s="63">
        <v>111</v>
      </c>
      <c r="AN25" s="63">
        <v>113</v>
      </c>
      <c r="AO25" s="63">
        <v>94</v>
      </c>
      <c r="AP25" s="64">
        <v>99</v>
      </c>
      <c r="AR25" s="51">
        <v>0</v>
      </c>
      <c r="AS25" s="52">
        <f t="shared" si="22"/>
        <v>88</v>
      </c>
      <c r="AT25" s="52">
        <f t="shared" si="22"/>
        <v>6</v>
      </c>
      <c r="AU25" s="52">
        <f t="shared" si="22"/>
        <v>20</v>
      </c>
      <c r="AV25" s="52">
        <f t="shared" si="22"/>
        <v>55</v>
      </c>
      <c r="AW25" s="52">
        <f t="shared" si="22"/>
        <v>70</v>
      </c>
      <c r="AX25" s="52">
        <f t="shared" si="22"/>
        <v>52</v>
      </c>
      <c r="AY25" s="52">
        <f t="shared" si="22"/>
        <v>69</v>
      </c>
      <c r="AZ25" s="52">
        <f t="shared" si="22"/>
        <v>52</v>
      </c>
      <c r="BA25" s="52">
        <f t="shared" si="22"/>
        <v>53</v>
      </c>
      <c r="BB25" s="52">
        <f t="shared" si="22"/>
        <v>35</v>
      </c>
      <c r="BC25" s="52">
        <f t="shared" si="22"/>
        <v>35</v>
      </c>
      <c r="BD25" s="52">
        <f t="shared" si="22"/>
        <v>46</v>
      </c>
      <c r="BE25" s="52">
        <f t="shared" si="22"/>
        <v>39</v>
      </c>
      <c r="BF25" s="52">
        <f t="shared" si="22"/>
        <v>20</v>
      </c>
      <c r="BG25" s="52">
        <f t="shared" si="22"/>
        <v>14</v>
      </c>
      <c r="BH25" s="52">
        <f t="shared" si="19"/>
        <v>22</v>
      </c>
      <c r="BI25" s="52">
        <f t="shared" si="1"/>
        <v>5</v>
      </c>
      <c r="BJ25" s="52">
        <f t="shared" si="1"/>
        <v>6</v>
      </c>
      <c r="BK25" s="52">
        <f t="shared" si="1"/>
        <v>21</v>
      </c>
      <c r="BL25" s="58">
        <v>0</v>
      </c>
      <c r="BM25" s="55">
        <f t="shared" si="23"/>
        <v>-14</v>
      </c>
      <c r="BN25" s="55">
        <f t="shared" si="23"/>
        <v>0</v>
      </c>
      <c r="BO25" s="55">
        <f t="shared" si="23"/>
        <v>-20</v>
      </c>
      <c r="BP25" s="55">
        <f t="shared" si="23"/>
        <v>-20</v>
      </c>
      <c r="BQ25" s="55">
        <f t="shared" si="23"/>
        <v>-15</v>
      </c>
      <c r="BR25" s="55">
        <f t="shared" si="23"/>
        <v>-2</v>
      </c>
      <c r="BS25" s="55">
        <f t="shared" si="23"/>
        <v>52</v>
      </c>
      <c r="BT25" s="55">
        <f t="shared" si="23"/>
        <v>61</v>
      </c>
      <c r="BU25" s="55">
        <f t="shared" si="23"/>
        <v>74</v>
      </c>
      <c r="BV25" s="55">
        <f t="shared" si="23"/>
        <v>54</v>
      </c>
      <c r="BW25" s="55">
        <f t="shared" si="23"/>
        <v>69</v>
      </c>
      <c r="BX25" s="55">
        <f t="shared" si="23"/>
        <v>136</v>
      </c>
      <c r="BY25" s="55">
        <f t="shared" si="23"/>
        <v>149</v>
      </c>
      <c r="BZ25" s="55">
        <f t="shared" si="23"/>
        <v>153</v>
      </c>
      <c r="CA25" s="55">
        <f t="shared" si="23"/>
        <v>125</v>
      </c>
      <c r="CB25" s="55">
        <f t="shared" si="21"/>
        <v>67</v>
      </c>
      <c r="CC25" s="55">
        <f t="shared" si="21"/>
        <v>69</v>
      </c>
      <c r="CD25" s="55">
        <f t="shared" si="21"/>
        <v>50</v>
      </c>
      <c r="CE25" s="55">
        <f t="shared" si="21"/>
        <v>55</v>
      </c>
    </row>
    <row r="26" spans="1:83" s="65" customFormat="1" ht="13.5" thickBot="1">
      <c r="A26" s="59">
        <v>24</v>
      </c>
      <c r="B26" s="195">
        <v>106823</v>
      </c>
      <c r="C26" s="60">
        <v>54</v>
      </c>
      <c r="D26" s="53">
        <v>142</v>
      </c>
      <c r="E26" s="53">
        <v>61</v>
      </c>
      <c r="F26" s="53">
        <v>78</v>
      </c>
      <c r="G26" s="53">
        <v>108</v>
      </c>
      <c r="H26" s="53">
        <v>125</v>
      </c>
      <c r="I26" s="53">
        <v>108</v>
      </c>
      <c r="J26" s="53">
        <v>123</v>
      </c>
      <c r="K26" s="53">
        <v>105</v>
      </c>
      <c r="L26" s="53">
        <v>109</v>
      </c>
      <c r="M26" s="53">
        <v>92</v>
      </c>
      <c r="N26" s="53">
        <v>93</v>
      </c>
      <c r="O26" s="53">
        <v>103</v>
      </c>
      <c r="P26" s="53">
        <v>93</v>
      </c>
      <c r="Q26" s="53">
        <v>74</v>
      </c>
      <c r="R26" s="53">
        <v>65</v>
      </c>
      <c r="S26" s="53">
        <v>78</v>
      </c>
      <c r="T26" s="53">
        <v>61</v>
      </c>
      <c r="U26" s="53">
        <v>61</v>
      </c>
      <c r="V26" s="53">
        <v>77</v>
      </c>
      <c r="W26" s="61">
        <v>40</v>
      </c>
      <c r="X26" s="62">
        <v>37</v>
      </c>
      <c r="Y26" s="62">
        <v>40</v>
      </c>
      <c r="Z26" s="62">
        <v>23</v>
      </c>
      <c r="AA26" s="62">
        <v>27</v>
      </c>
      <c r="AB26" s="62">
        <v>37</v>
      </c>
      <c r="AC26" s="62">
        <v>49</v>
      </c>
      <c r="AD26" s="62">
        <v>111</v>
      </c>
      <c r="AE26" s="62">
        <v>108</v>
      </c>
      <c r="AF26" s="62">
        <v>128</v>
      </c>
      <c r="AG26" s="63">
        <v>106</v>
      </c>
      <c r="AH26" s="63">
        <v>123</v>
      </c>
      <c r="AI26" s="63">
        <v>183</v>
      </c>
      <c r="AJ26" s="63">
        <v>202</v>
      </c>
      <c r="AK26" s="63">
        <v>202</v>
      </c>
      <c r="AL26" s="63">
        <v>189</v>
      </c>
      <c r="AM26" s="63">
        <v>119</v>
      </c>
      <c r="AN26" s="63">
        <v>118</v>
      </c>
      <c r="AO26" s="63">
        <v>98</v>
      </c>
      <c r="AP26" s="64">
        <v>99</v>
      </c>
      <c r="AQ26" s="43"/>
      <c r="AR26" s="51">
        <v>0</v>
      </c>
      <c r="AS26" s="52">
        <f t="shared" si="22"/>
        <v>88</v>
      </c>
      <c r="AT26" s="52">
        <f t="shared" si="22"/>
        <v>7</v>
      </c>
      <c r="AU26" s="52">
        <f t="shared" si="22"/>
        <v>24</v>
      </c>
      <c r="AV26" s="52">
        <f t="shared" si="22"/>
        <v>54</v>
      </c>
      <c r="AW26" s="52">
        <f t="shared" si="22"/>
        <v>71</v>
      </c>
      <c r="AX26" s="52">
        <f t="shared" si="22"/>
        <v>54</v>
      </c>
      <c r="AY26" s="52">
        <f t="shared" si="22"/>
        <v>69</v>
      </c>
      <c r="AZ26" s="52">
        <f t="shared" si="22"/>
        <v>51</v>
      </c>
      <c r="BA26" s="52">
        <f t="shared" si="22"/>
        <v>55</v>
      </c>
      <c r="BB26" s="52">
        <f t="shared" si="22"/>
        <v>38</v>
      </c>
      <c r="BC26" s="52">
        <f t="shared" si="22"/>
        <v>39</v>
      </c>
      <c r="BD26" s="52">
        <f t="shared" si="22"/>
        <v>49</v>
      </c>
      <c r="BE26" s="52">
        <f t="shared" si="22"/>
        <v>39</v>
      </c>
      <c r="BF26" s="52">
        <f t="shared" si="22"/>
        <v>20</v>
      </c>
      <c r="BG26" s="52">
        <f t="shared" si="22"/>
        <v>11</v>
      </c>
      <c r="BH26" s="52">
        <f t="shared" si="19"/>
        <v>24</v>
      </c>
      <c r="BI26" s="52">
        <f t="shared" si="1"/>
        <v>7</v>
      </c>
      <c r="BJ26" s="52">
        <f t="shared" si="1"/>
        <v>7</v>
      </c>
      <c r="BK26" s="52">
        <f t="shared" si="1"/>
        <v>23</v>
      </c>
      <c r="BL26" s="58">
        <v>0</v>
      </c>
      <c r="BM26" s="55">
        <f t="shared" si="23"/>
        <v>-3</v>
      </c>
      <c r="BN26" s="55">
        <f t="shared" si="23"/>
        <v>0</v>
      </c>
      <c r="BO26" s="55">
        <f t="shared" si="23"/>
        <v>-17</v>
      </c>
      <c r="BP26" s="55">
        <f t="shared" si="23"/>
        <v>-13</v>
      </c>
      <c r="BQ26" s="55">
        <f t="shared" si="23"/>
        <v>-3</v>
      </c>
      <c r="BR26" s="55">
        <f t="shared" si="23"/>
        <v>9</v>
      </c>
      <c r="BS26" s="55">
        <f t="shared" si="23"/>
        <v>71</v>
      </c>
      <c r="BT26" s="55">
        <f t="shared" si="23"/>
        <v>68</v>
      </c>
      <c r="BU26" s="55">
        <f t="shared" si="23"/>
        <v>88</v>
      </c>
      <c r="BV26" s="55">
        <f t="shared" si="23"/>
        <v>66</v>
      </c>
      <c r="BW26" s="55">
        <f t="shared" si="23"/>
        <v>83</v>
      </c>
      <c r="BX26" s="55">
        <f t="shared" si="23"/>
        <v>143</v>
      </c>
      <c r="BY26" s="55">
        <f t="shared" si="23"/>
        <v>162</v>
      </c>
      <c r="BZ26" s="55">
        <f t="shared" si="23"/>
        <v>162</v>
      </c>
      <c r="CA26" s="55">
        <f t="shared" si="23"/>
        <v>149</v>
      </c>
      <c r="CB26" s="55">
        <f t="shared" si="21"/>
        <v>79</v>
      </c>
      <c r="CC26" s="55">
        <f t="shared" si="21"/>
        <v>78</v>
      </c>
      <c r="CD26" s="55">
        <f t="shared" si="21"/>
        <v>58</v>
      </c>
      <c r="CE26" s="55">
        <f t="shared" si="21"/>
        <v>59</v>
      </c>
    </row>
    <row r="27" spans="1:83" s="65" customFormat="1" ht="13.5" thickBot="1">
      <c r="A27" s="59">
        <v>25</v>
      </c>
      <c r="B27" s="195">
        <v>106824</v>
      </c>
      <c r="C27" s="60">
        <v>48</v>
      </c>
      <c r="D27" s="53">
        <v>138</v>
      </c>
      <c r="E27" s="53">
        <v>56</v>
      </c>
      <c r="F27" s="53">
        <v>73</v>
      </c>
      <c r="G27" s="53">
        <v>105</v>
      </c>
      <c r="H27" s="53">
        <v>125</v>
      </c>
      <c r="I27" s="53">
        <v>105</v>
      </c>
      <c r="J27" s="53">
        <v>125</v>
      </c>
      <c r="K27" s="53">
        <v>106</v>
      </c>
      <c r="L27" s="53">
        <v>112</v>
      </c>
      <c r="M27" s="53">
        <v>87</v>
      </c>
      <c r="N27" s="53">
        <v>89</v>
      </c>
      <c r="O27" s="53">
        <v>107</v>
      </c>
      <c r="P27" s="53">
        <v>102</v>
      </c>
      <c r="Q27" s="53">
        <v>79</v>
      </c>
      <c r="R27" s="53">
        <v>70</v>
      </c>
      <c r="S27" s="53">
        <v>77</v>
      </c>
      <c r="T27" s="53">
        <v>59</v>
      </c>
      <c r="U27" s="53">
        <v>61</v>
      </c>
      <c r="V27" s="53">
        <v>75</v>
      </c>
      <c r="W27" s="61">
        <v>40</v>
      </c>
      <c r="X27" s="62">
        <v>40</v>
      </c>
      <c r="Y27" s="62">
        <v>40</v>
      </c>
      <c r="Z27" s="62">
        <v>24</v>
      </c>
      <c r="AA27" s="62">
        <v>28</v>
      </c>
      <c r="AB27" s="62">
        <v>41</v>
      </c>
      <c r="AC27" s="62">
        <v>50</v>
      </c>
      <c r="AD27" s="62">
        <v>114</v>
      </c>
      <c r="AE27" s="62">
        <v>110</v>
      </c>
      <c r="AF27" s="62">
        <v>127</v>
      </c>
      <c r="AG27" s="63">
        <v>106</v>
      </c>
      <c r="AH27" s="63">
        <v>121</v>
      </c>
      <c r="AI27" s="63">
        <v>187</v>
      </c>
      <c r="AJ27" s="63">
        <v>202</v>
      </c>
      <c r="AK27" s="63">
        <v>201</v>
      </c>
      <c r="AL27" s="63">
        <v>188</v>
      </c>
      <c r="AM27" s="63">
        <v>119</v>
      </c>
      <c r="AN27" s="63">
        <v>114</v>
      </c>
      <c r="AO27" s="63">
        <v>99</v>
      </c>
      <c r="AP27" s="64">
        <v>102</v>
      </c>
      <c r="AQ27" s="43"/>
      <c r="AR27" s="51">
        <v>0</v>
      </c>
      <c r="AS27" s="52">
        <f t="shared" si="22"/>
        <v>90</v>
      </c>
      <c r="AT27" s="52">
        <f t="shared" si="22"/>
        <v>8</v>
      </c>
      <c r="AU27" s="52">
        <f t="shared" si="22"/>
        <v>25</v>
      </c>
      <c r="AV27" s="52">
        <f t="shared" si="22"/>
        <v>57</v>
      </c>
      <c r="AW27" s="52">
        <f t="shared" si="22"/>
        <v>77</v>
      </c>
      <c r="AX27" s="52">
        <f t="shared" si="22"/>
        <v>57</v>
      </c>
      <c r="AY27" s="52">
        <f t="shared" si="22"/>
        <v>77</v>
      </c>
      <c r="AZ27" s="52">
        <f t="shared" si="22"/>
        <v>58</v>
      </c>
      <c r="BA27" s="52">
        <f t="shared" si="22"/>
        <v>64</v>
      </c>
      <c r="BB27" s="52">
        <f t="shared" si="22"/>
        <v>39</v>
      </c>
      <c r="BC27" s="52">
        <f t="shared" si="22"/>
        <v>41</v>
      </c>
      <c r="BD27" s="52">
        <f t="shared" si="22"/>
        <v>59</v>
      </c>
      <c r="BE27" s="52">
        <f t="shared" si="22"/>
        <v>54</v>
      </c>
      <c r="BF27" s="52">
        <f t="shared" si="22"/>
        <v>31</v>
      </c>
      <c r="BG27" s="52">
        <f t="shared" si="22"/>
        <v>22</v>
      </c>
      <c r="BH27" s="52">
        <f t="shared" si="19"/>
        <v>29</v>
      </c>
      <c r="BI27" s="52">
        <f t="shared" si="1"/>
        <v>11</v>
      </c>
      <c r="BJ27" s="52">
        <f t="shared" si="1"/>
        <v>13</v>
      </c>
      <c r="BK27" s="52">
        <f t="shared" si="1"/>
        <v>27</v>
      </c>
      <c r="BL27" s="58">
        <v>0</v>
      </c>
      <c r="BM27" s="55">
        <f t="shared" si="23"/>
        <v>0</v>
      </c>
      <c r="BN27" s="55">
        <f t="shared" si="23"/>
        <v>0</v>
      </c>
      <c r="BO27" s="55">
        <f t="shared" si="23"/>
        <v>-16</v>
      </c>
      <c r="BP27" s="55">
        <f t="shared" si="23"/>
        <v>-12</v>
      </c>
      <c r="BQ27" s="55">
        <f t="shared" si="23"/>
        <v>1</v>
      </c>
      <c r="BR27" s="55">
        <f t="shared" si="23"/>
        <v>10</v>
      </c>
      <c r="BS27" s="55">
        <f t="shared" si="23"/>
        <v>74</v>
      </c>
      <c r="BT27" s="55">
        <f t="shared" si="23"/>
        <v>70</v>
      </c>
      <c r="BU27" s="55">
        <f t="shared" si="23"/>
        <v>87</v>
      </c>
      <c r="BV27" s="55">
        <f t="shared" si="23"/>
        <v>66</v>
      </c>
      <c r="BW27" s="55">
        <f t="shared" si="23"/>
        <v>81</v>
      </c>
      <c r="BX27" s="55">
        <f t="shared" si="23"/>
        <v>147</v>
      </c>
      <c r="BY27" s="55">
        <f t="shared" si="23"/>
        <v>162</v>
      </c>
      <c r="BZ27" s="55">
        <f t="shared" si="23"/>
        <v>161</v>
      </c>
      <c r="CA27" s="55">
        <f t="shared" si="23"/>
        <v>148</v>
      </c>
      <c r="CB27" s="55">
        <f t="shared" si="21"/>
        <v>79</v>
      </c>
      <c r="CC27" s="55">
        <f t="shared" si="21"/>
        <v>74</v>
      </c>
      <c r="CD27" s="55">
        <f t="shared" si="21"/>
        <v>59</v>
      </c>
      <c r="CE27" s="55">
        <f t="shared" si="21"/>
        <v>62</v>
      </c>
    </row>
    <row r="28" spans="1:83" s="65" customFormat="1" ht="13.5" thickBot="1">
      <c r="A28" s="59">
        <v>26</v>
      </c>
      <c r="B28" s="195">
        <v>106825</v>
      </c>
      <c r="C28" s="60">
        <v>45</v>
      </c>
      <c r="D28" s="53">
        <v>131</v>
      </c>
      <c r="E28" s="53">
        <v>52</v>
      </c>
      <c r="F28" s="53">
        <v>68</v>
      </c>
      <c r="G28" s="53">
        <v>99</v>
      </c>
      <c r="H28" s="53">
        <v>118</v>
      </c>
      <c r="I28" s="53">
        <v>100</v>
      </c>
      <c r="J28" s="53">
        <v>119</v>
      </c>
      <c r="K28" s="53">
        <v>100</v>
      </c>
      <c r="L28" s="53">
        <v>103</v>
      </c>
      <c r="M28" s="53">
        <v>85</v>
      </c>
      <c r="N28" s="53">
        <v>85</v>
      </c>
      <c r="O28" s="53">
        <v>103</v>
      </c>
      <c r="P28" s="53">
        <v>95</v>
      </c>
      <c r="Q28" s="53">
        <v>73</v>
      </c>
      <c r="R28" s="53">
        <v>67</v>
      </c>
      <c r="S28" s="53">
        <v>70</v>
      </c>
      <c r="T28" s="53">
        <v>51</v>
      </c>
      <c r="U28" s="53">
        <v>53</v>
      </c>
      <c r="V28" s="53">
        <v>69</v>
      </c>
      <c r="W28" s="61">
        <v>40</v>
      </c>
      <c r="X28" s="62">
        <v>40</v>
      </c>
      <c r="Y28" s="62">
        <v>40</v>
      </c>
      <c r="Z28" s="62">
        <v>25</v>
      </c>
      <c r="AA28" s="62">
        <v>26</v>
      </c>
      <c r="AB28" s="62">
        <v>41</v>
      </c>
      <c r="AC28" s="62">
        <v>48</v>
      </c>
      <c r="AD28" s="62">
        <v>114</v>
      </c>
      <c r="AE28" s="62">
        <v>113</v>
      </c>
      <c r="AF28" s="62">
        <v>130</v>
      </c>
      <c r="AG28" s="63">
        <v>107</v>
      </c>
      <c r="AH28" s="63">
        <v>125</v>
      </c>
      <c r="AI28" s="63">
        <v>190</v>
      </c>
      <c r="AJ28" s="63">
        <v>205</v>
      </c>
      <c r="AK28" s="63">
        <v>205</v>
      </c>
      <c r="AL28" s="63">
        <v>190</v>
      </c>
      <c r="AM28" s="63">
        <v>123</v>
      </c>
      <c r="AN28" s="63">
        <v>118</v>
      </c>
      <c r="AO28" s="63">
        <v>99</v>
      </c>
      <c r="AP28" s="64">
        <v>106</v>
      </c>
      <c r="AQ28" s="43"/>
      <c r="AR28" s="51">
        <v>0</v>
      </c>
      <c r="AS28" s="52">
        <f t="shared" si="22"/>
        <v>86</v>
      </c>
      <c r="AT28" s="52">
        <f t="shared" si="22"/>
        <v>7</v>
      </c>
      <c r="AU28" s="52">
        <f t="shared" si="22"/>
        <v>23</v>
      </c>
      <c r="AV28" s="52">
        <f t="shared" si="22"/>
        <v>54</v>
      </c>
      <c r="AW28" s="52">
        <f t="shared" si="22"/>
        <v>73</v>
      </c>
      <c r="AX28" s="52">
        <f t="shared" si="22"/>
        <v>55</v>
      </c>
      <c r="AY28" s="52">
        <f t="shared" si="22"/>
        <v>74</v>
      </c>
      <c r="AZ28" s="52">
        <f t="shared" si="22"/>
        <v>55</v>
      </c>
      <c r="BA28" s="52">
        <f t="shared" si="22"/>
        <v>58</v>
      </c>
      <c r="BB28" s="52">
        <f t="shared" si="22"/>
        <v>40</v>
      </c>
      <c r="BC28" s="52">
        <f t="shared" si="22"/>
        <v>40</v>
      </c>
      <c r="BD28" s="52">
        <f t="shared" si="22"/>
        <v>58</v>
      </c>
      <c r="BE28" s="52">
        <f t="shared" si="22"/>
        <v>50</v>
      </c>
      <c r="BF28" s="52">
        <f t="shared" si="22"/>
        <v>28</v>
      </c>
      <c r="BG28" s="52">
        <f t="shared" si="22"/>
        <v>22</v>
      </c>
      <c r="BH28" s="52">
        <f t="shared" si="19"/>
        <v>25</v>
      </c>
      <c r="BI28" s="52">
        <f t="shared" si="1"/>
        <v>6</v>
      </c>
      <c r="BJ28" s="52">
        <f t="shared" si="1"/>
        <v>8</v>
      </c>
      <c r="BK28" s="52">
        <f>V28-$C28</f>
        <v>24</v>
      </c>
      <c r="BL28" s="58">
        <v>0</v>
      </c>
      <c r="BM28" s="55">
        <f t="shared" si="23"/>
        <v>0</v>
      </c>
      <c r="BN28" s="55">
        <f t="shared" si="23"/>
        <v>0</v>
      </c>
      <c r="BO28" s="55">
        <f t="shared" si="23"/>
        <v>-15</v>
      </c>
      <c r="BP28" s="55">
        <f t="shared" si="23"/>
        <v>-14</v>
      </c>
      <c r="BQ28" s="55">
        <f t="shared" si="23"/>
        <v>1</v>
      </c>
      <c r="BR28" s="55">
        <f t="shared" si="23"/>
        <v>8</v>
      </c>
      <c r="BS28" s="55">
        <f t="shared" si="23"/>
        <v>74</v>
      </c>
      <c r="BT28" s="55">
        <f t="shared" si="23"/>
        <v>73</v>
      </c>
      <c r="BU28" s="55">
        <f t="shared" si="23"/>
        <v>90</v>
      </c>
      <c r="BV28" s="55">
        <f t="shared" si="23"/>
        <v>67</v>
      </c>
      <c r="BW28" s="55">
        <f t="shared" si="23"/>
        <v>85</v>
      </c>
      <c r="BX28" s="55">
        <f t="shared" si="23"/>
        <v>150</v>
      </c>
      <c r="BY28" s="55">
        <f t="shared" si="23"/>
        <v>165</v>
      </c>
      <c r="BZ28" s="55">
        <f t="shared" si="23"/>
        <v>165</v>
      </c>
      <c r="CA28" s="55">
        <f t="shared" si="23"/>
        <v>150</v>
      </c>
      <c r="CB28" s="55">
        <f t="shared" si="21"/>
        <v>83</v>
      </c>
      <c r="CC28" s="55">
        <f t="shared" si="21"/>
        <v>78</v>
      </c>
      <c r="CD28" s="55">
        <f t="shared" si="21"/>
        <v>59</v>
      </c>
      <c r="CE28" s="55">
        <f t="shared" si="21"/>
        <v>66</v>
      </c>
    </row>
    <row r="29" spans="1:83" s="65" customFormat="1" ht="13.5" thickBot="1">
      <c r="A29" s="59">
        <v>27</v>
      </c>
      <c r="B29" s="195">
        <v>106826</v>
      </c>
      <c r="C29" s="60">
        <v>37</v>
      </c>
      <c r="D29" s="53">
        <v>144</v>
      </c>
      <c r="E29" s="53">
        <v>67</v>
      </c>
      <c r="F29" s="53">
        <v>83</v>
      </c>
      <c r="G29" s="53">
        <v>102</v>
      </c>
      <c r="H29" s="53">
        <v>118</v>
      </c>
      <c r="I29" s="53">
        <v>103</v>
      </c>
      <c r="J29" s="53">
        <v>117</v>
      </c>
      <c r="K29" s="53">
        <v>105</v>
      </c>
      <c r="L29" s="53">
        <v>109</v>
      </c>
      <c r="M29" s="53">
        <v>94</v>
      </c>
      <c r="N29" s="53">
        <v>94</v>
      </c>
      <c r="O29" s="53">
        <v>110</v>
      </c>
      <c r="P29" s="53">
        <v>104</v>
      </c>
      <c r="Q29" s="53">
        <v>73</v>
      </c>
      <c r="R29" s="53">
        <v>66</v>
      </c>
      <c r="S29" s="53">
        <v>76</v>
      </c>
      <c r="T29" s="53">
        <v>57</v>
      </c>
      <c r="U29" s="53">
        <v>62</v>
      </c>
      <c r="V29" s="53">
        <v>75</v>
      </c>
      <c r="W29" s="61">
        <v>32</v>
      </c>
      <c r="X29" s="62">
        <v>35</v>
      </c>
      <c r="Y29" s="62">
        <v>31</v>
      </c>
      <c r="Z29" s="62">
        <v>19</v>
      </c>
      <c r="AA29" s="62">
        <v>21</v>
      </c>
      <c r="AB29" s="62">
        <v>35</v>
      </c>
      <c r="AC29" s="62">
        <v>44</v>
      </c>
      <c r="AD29" s="62">
        <v>108</v>
      </c>
      <c r="AE29" s="62">
        <v>106</v>
      </c>
      <c r="AF29" s="62">
        <v>122</v>
      </c>
      <c r="AG29" s="63">
        <v>99</v>
      </c>
      <c r="AH29" s="63">
        <v>119</v>
      </c>
      <c r="AI29" s="63">
        <v>179</v>
      </c>
      <c r="AJ29" s="63">
        <v>198</v>
      </c>
      <c r="AK29" s="63">
        <v>196</v>
      </c>
      <c r="AL29" s="63">
        <v>180</v>
      </c>
      <c r="AM29" s="63">
        <v>113</v>
      </c>
      <c r="AN29" s="63">
        <v>113</v>
      </c>
      <c r="AO29" s="63">
        <v>94</v>
      </c>
      <c r="AP29" s="64">
        <v>97</v>
      </c>
      <c r="AQ29" s="43"/>
      <c r="AR29" s="51">
        <v>0</v>
      </c>
      <c r="AS29" s="52">
        <f t="shared" si="22"/>
        <v>107</v>
      </c>
      <c r="AT29" s="52">
        <f t="shared" si="22"/>
        <v>30</v>
      </c>
      <c r="AU29" s="52">
        <f t="shared" si="22"/>
        <v>46</v>
      </c>
      <c r="AV29" s="52">
        <f t="shared" si="22"/>
        <v>65</v>
      </c>
      <c r="AW29" s="52">
        <f t="shared" si="22"/>
        <v>81</v>
      </c>
      <c r="AX29" s="52">
        <f t="shared" si="22"/>
        <v>66</v>
      </c>
      <c r="AY29" s="52">
        <f t="shared" si="22"/>
        <v>80</v>
      </c>
      <c r="AZ29" s="52">
        <f t="shared" si="22"/>
        <v>68</v>
      </c>
      <c r="BA29" s="52">
        <f t="shared" si="22"/>
        <v>72</v>
      </c>
      <c r="BB29" s="52">
        <f t="shared" si="22"/>
        <v>57</v>
      </c>
      <c r="BC29" s="52">
        <f t="shared" si="22"/>
        <v>57</v>
      </c>
      <c r="BD29" s="52">
        <f t="shared" si="22"/>
        <v>73</v>
      </c>
      <c r="BE29" s="52">
        <f t="shared" si="22"/>
        <v>67</v>
      </c>
      <c r="BF29" s="52">
        <f t="shared" si="22"/>
        <v>36</v>
      </c>
      <c r="BG29" s="52">
        <f t="shared" si="22"/>
        <v>29</v>
      </c>
      <c r="BH29" s="52">
        <f t="shared" si="19"/>
        <v>39</v>
      </c>
      <c r="BI29" s="52">
        <f t="shared" si="1"/>
        <v>20</v>
      </c>
      <c r="BJ29" s="52">
        <f t="shared" si="1"/>
        <v>25</v>
      </c>
      <c r="BK29" s="52">
        <f t="shared" si="1"/>
        <v>38</v>
      </c>
      <c r="BL29" s="58">
        <v>0</v>
      </c>
      <c r="BM29" s="55">
        <f t="shared" si="23"/>
        <v>3</v>
      </c>
      <c r="BN29" s="55">
        <f t="shared" si="23"/>
        <v>-1</v>
      </c>
      <c r="BO29" s="55">
        <f t="shared" si="23"/>
        <v>-13</v>
      </c>
      <c r="BP29" s="55">
        <f t="shared" si="23"/>
        <v>-11</v>
      </c>
      <c r="BQ29" s="55">
        <f t="shared" si="23"/>
        <v>3</v>
      </c>
      <c r="BR29" s="55">
        <f t="shared" si="23"/>
        <v>12</v>
      </c>
      <c r="BS29" s="55">
        <f t="shared" si="23"/>
        <v>76</v>
      </c>
      <c r="BT29" s="55">
        <f t="shared" si="23"/>
        <v>74</v>
      </c>
      <c r="BU29" s="55">
        <f t="shared" si="23"/>
        <v>90</v>
      </c>
      <c r="BV29" s="55">
        <f t="shared" si="23"/>
        <v>67</v>
      </c>
      <c r="BW29" s="55">
        <f t="shared" si="23"/>
        <v>87</v>
      </c>
      <c r="BX29" s="55">
        <f t="shared" si="23"/>
        <v>147</v>
      </c>
      <c r="BY29" s="55">
        <f t="shared" si="23"/>
        <v>166</v>
      </c>
      <c r="BZ29" s="55">
        <f t="shared" si="23"/>
        <v>164</v>
      </c>
      <c r="CA29" s="55">
        <f t="shared" si="23"/>
        <v>148</v>
      </c>
      <c r="CB29" s="55">
        <f t="shared" si="21"/>
        <v>81</v>
      </c>
      <c r="CC29" s="55">
        <f t="shared" si="21"/>
        <v>81</v>
      </c>
      <c r="CD29" s="55">
        <f t="shared" si="21"/>
        <v>62</v>
      </c>
      <c r="CE29" s="55">
        <f t="shared" si="21"/>
        <v>65</v>
      </c>
    </row>
    <row r="30" spans="1:83" s="65" customFormat="1" ht="13.5" thickBot="1">
      <c r="A30" s="59">
        <v>28</v>
      </c>
      <c r="B30" s="195">
        <v>106827</v>
      </c>
      <c r="C30" s="60">
        <v>23</v>
      </c>
      <c r="D30" s="53">
        <v>132</v>
      </c>
      <c r="E30" s="53">
        <v>54</v>
      </c>
      <c r="F30" s="53">
        <v>70</v>
      </c>
      <c r="G30" s="53">
        <v>91</v>
      </c>
      <c r="H30" s="53">
        <v>106</v>
      </c>
      <c r="I30" s="53">
        <v>90</v>
      </c>
      <c r="J30" s="53">
        <v>104</v>
      </c>
      <c r="K30" s="53">
        <v>92</v>
      </c>
      <c r="L30" s="53">
        <v>91</v>
      </c>
      <c r="M30" s="53">
        <v>81</v>
      </c>
      <c r="N30" s="53">
        <v>81</v>
      </c>
      <c r="O30" s="53">
        <v>98</v>
      </c>
      <c r="P30" s="53">
        <v>91</v>
      </c>
      <c r="Q30" s="53">
        <v>61</v>
      </c>
      <c r="R30" s="53">
        <v>54</v>
      </c>
      <c r="S30" s="53">
        <v>62</v>
      </c>
      <c r="T30" s="53">
        <v>45</v>
      </c>
      <c r="U30" s="53">
        <v>48</v>
      </c>
      <c r="V30" s="53">
        <v>61</v>
      </c>
      <c r="W30" s="61">
        <v>42</v>
      </c>
      <c r="X30" s="62">
        <v>40</v>
      </c>
      <c r="Y30" s="62">
        <v>41</v>
      </c>
      <c r="Z30" s="62">
        <v>23</v>
      </c>
      <c r="AA30" s="62">
        <v>25</v>
      </c>
      <c r="AB30" s="62">
        <v>39</v>
      </c>
      <c r="AC30" s="62">
        <v>49</v>
      </c>
      <c r="AD30" s="62">
        <v>114</v>
      </c>
      <c r="AE30" s="62">
        <v>112</v>
      </c>
      <c r="AF30" s="62">
        <v>129</v>
      </c>
      <c r="AG30" s="63">
        <v>107</v>
      </c>
      <c r="AH30" s="63">
        <v>125</v>
      </c>
      <c r="AI30" s="63">
        <v>189</v>
      </c>
      <c r="AJ30" s="63">
        <v>206</v>
      </c>
      <c r="AK30" s="63">
        <v>205</v>
      </c>
      <c r="AL30" s="63">
        <v>189</v>
      </c>
      <c r="AM30" s="63">
        <v>121</v>
      </c>
      <c r="AN30" s="63">
        <v>120</v>
      </c>
      <c r="AO30" s="63">
        <v>98</v>
      </c>
      <c r="AP30" s="64">
        <v>102</v>
      </c>
      <c r="AQ30" s="43"/>
      <c r="AR30" s="51">
        <v>0</v>
      </c>
      <c r="AS30" s="52">
        <f t="shared" si="22"/>
        <v>109</v>
      </c>
      <c r="AT30" s="52">
        <f t="shared" si="22"/>
        <v>31</v>
      </c>
      <c r="AU30" s="52">
        <f t="shared" si="22"/>
        <v>47</v>
      </c>
      <c r="AV30" s="52">
        <f t="shared" si="22"/>
        <v>68</v>
      </c>
      <c r="AW30" s="52">
        <f t="shared" si="22"/>
        <v>83</v>
      </c>
      <c r="AX30" s="52">
        <f t="shared" si="22"/>
        <v>67</v>
      </c>
      <c r="AY30" s="52">
        <f t="shared" si="22"/>
        <v>81</v>
      </c>
      <c r="AZ30" s="52">
        <f t="shared" si="22"/>
        <v>69</v>
      </c>
      <c r="BA30" s="52">
        <f t="shared" si="22"/>
        <v>68</v>
      </c>
      <c r="BB30" s="52">
        <f t="shared" si="22"/>
        <v>58</v>
      </c>
      <c r="BC30" s="52">
        <f t="shared" si="22"/>
        <v>58</v>
      </c>
      <c r="BD30" s="52">
        <f t="shared" si="22"/>
        <v>75</v>
      </c>
      <c r="BE30" s="52">
        <f t="shared" si="22"/>
        <v>68</v>
      </c>
      <c r="BF30" s="52">
        <f t="shared" si="22"/>
        <v>38</v>
      </c>
      <c r="BG30" s="52">
        <f t="shared" si="22"/>
        <v>31</v>
      </c>
      <c r="BH30" s="52">
        <f t="shared" si="19"/>
        <v>39</v>
      </c>
      <c r="BI30" s="52">
        <f t="shared" si="1"/>
        <v>22</v>
      </c>
      <c r="BJ30" s="52">
        <f t="shared" si="1"/>
        <v>25</v>
      </c>
      <c r="BK30" s="52">
        <f t="shared" si="1"/>
        <v>38</v>
      </c>
      <c r="BL30" s="58">
        <v>0</v>
      </c>
      <c r="BM30" s="55">
        <f t="shared" si="23"/>
        <v>-2</v>
      </c>
      <c r="BN30" s="55">
        <f t="shared" si="23"/>
        <v>-1</v>
      </c>
      <c r="BO30" s="55">
        <f t="shared" si="23"/>
        <v>-19</v>
      </c>
      <c r="BP30" s="55">
        <f t="shared" si="23"/>
        <v>-17</v>
      </c>
      <c r="BQ30" s="55">
        <f t="shared" si="23"/>
        <v>-3</v>
      </c>
      <c r="BR30" s="55">
        <f t="shared" si="23"/>
        <v>7</v>
      </c>
      <c r="BS30" s="55">
        <f t="shared" si="23"/>
        <v>72</v>
      </c>
      <c r="BT30" s="55">
        <f t="shared" si="23"/>
        <v>70</v>
      </c>
      <c r="BU30" s="55">
        <f t="shared" si="23"/>
        <v>87</v>
      </c>
      <c r="BV30" s="55">
        <f t="shared" si="23"/>
        <v>65</v>
      </c>
      <c r="BW30" s="55">
        <f t="shared" si="23"/>
        <v>83</v>
      </c>
      <c r="BX30" s="55">
        <f t="shared" si="23"/>
        <v>147</v>
      </c>
      <c r="BY30" s="55">
        <f t="shared" si="23"/>
        <v>164</v>
      </c>
      <c r="BZ30" s="55">
        <f t="shared" si="23"/>
        <v>163</v>
      </c>
      <c r="CA30" s="55">
        <f t="shared" si="23"/>
        <v>147</v>
      </c>
      <c r="CB30" s="55">
        <f t="shared" si="21"/>
        <v>79</v>
      </c>
      <c r="CC30" s="55">
        <f t="shared" si="21"/>
        <v>78</v>
      </c>
      <c r="CD30" s="55">
        <f t="shared" si="21"/>
        <v>56</v>
      </c>
      <c r="CE30" s="55">
        <f t="shared" si="21"/>
        <v>60</v>
      </c>
    </row>
    <row r="31" spans="1:83" s="65" customFormat="1" ht="13.5" thickBot="1">
      <c r="A31" s="59">
        <v>29</v>
      </c>
      <c r="B31" s="195">
        <v>106828</v>
      </c>
      <c r="C31" s="60">
        <v>36</v>
      </c>
      <c r="D31" s="53">
        <v>143</v>
      </c>
      <c r="E31" s="53">
        <v>60</v>
      </c>
      <c r="F31" s="53">
        <v>80</v>
      </c>
      <c r="G31" s="53">
        <v>104</v>
      </c>
      <c r="H31" s="53">
        <v>118</v>
      </c>
      <c r="I31" s="53">
        <v>102</v>
      </c>
      <c r="J31" s="53">
        <v>117</v>
      </c>
      <c r="K31" s="53">
        <v>104</v>
      </c>
      <c r="L31" s="53">
        <v>106</v>
      </c>
      <c r="M31" s="53">
        <v>93</v>
      </c>
      <c r="N31" s="53">
        <v>94</v>
      </c>
      <c r="O31" s="53">
        <v>109</v>
      </c>
      <c r="P31" s="53">
        <v>105</v>
      </c>
      <c r="Q31" s="53">
        <v>76</v>
      </c>
      <c r="R31" s="53">
        <v>65</v>
      </c>
      <c r="S31" s="53">
        <v>75</v>
      </c>
      <c r="T31" s="53">
        <v>56</v>
      </c>
      <c r="U31" s="53">
        <v>60</v>
      </c>
      <c r="V31" s="53">
        <v>74</v>
      </c>
      <c r="W31" s="61">
        <v>36</v>
      </c>
      <c r="X31" s="62">
        <v>35</v>
      </c>
      <c r="Y31" s="62">
        <v>36</v>
      </c>
      <c r="Z31" s="62">
        <v>19</v>
      </c>
      <c r="AA31" s="62">
        <v>20</v>
      </c>
      <c r="AB31" s="62">
        <v>35</v>
      </c>
      <c r="AC31" s="62">
        <v>44</v>
      </c>
      <c r="AD31" s="62">
        <v>107</v>
      </c>
      <c r="AE31" s="62">
        <v>105</v>
      </c>
      <c r="AF31" s="62">
        <v>123</v>
      </c>
      <c r="AG31" s="63">
        <v>102</v>
      </c>
      <c r="AH31" s="63">
        <v>120</v>
      </c>
      <c r="AI31" s="63">
        <v>188</v>
      </c>
      <c r="AJ31" s="63">
        <v>201</v>
      </c>
      <c r="AK31" s="63">
        <v>200</v>
      </c>
      <c r="AL31" s="63">
        <v>185</v>
      </c>
      <c r="AM31" s="63">
        <v>118</v>
      </c>
      <c r="AN31" s="63">
        <v>113</v>
      </c>
      <c r="AO31" s="63">
        <v>97</v>
      </c>
      <c r="AP31" s="64">
        <v>99</v>
      </c>
      <c r="AQ31" s="43"/>
      <c r="AR31" s="51">
        <v>0</v>
      </c>
      <c r="AS31" s="52">
        <f t="shared" si="22"/>
        <v>107</v>
      </c>
      <c r="AT31" s="52">
        <f t="shared" si="22"/>
        <v>24</v>
      </c>
      <c r="AU31" s="52">
        <f t="shared" si="22"/>
        <v>44</v>
      </c>
      <c r="AV31" s="52">
        <f t="shared" si="22"/>
        <v>68</v>
      </c>
      <c r="AW31" s="52">
        <f t="shared" si="22"/>
        <v>82</v>
      </c>
      <c r="AX31" s="52">
        <f t="shared" si="22"/>
        <v>66</v>
      </c>
      <c r="AY31" s="52">
        <f t="shared" si="22"/>
        <v>81</v>
      </c>
      <c r="AZ31" s="52">
        <f t="shared" si="22"/>
        <v>68</v>
      </c>
      <c r="BA31" s="52">
        <f t="shared" si="22"/>
        <v>70</v>
      </c>
      <c r="BB31" s="52">
        <f t="shared" si="22"/>
        <v>57</v>
      </c>
      <c r="BC31" s="52">
        <f t="shared" si="22"/>
        <v>58</v>
      </c>
      <c r="BD31" s="52">
        <f t="shared" si="22"/>
        <v>73</v>
      </c>
      <c r="BE31" s="52">
        <f t="shared" si="22"/>
        <v>69</v>
      </c>
      <c r="BF31" s="52">
        <f t="shared" si="22"/>
        <v>40</v>
      </c>
      <c r="BG31" s="52">
        <f t="shared" si="22"/>
        <v>29</v>
      </c>
      <c r="BH31" s="52">
        <f t="shared" si="19"/>
        <v>39</v>
      </c>
      <c r="BI31" s="52">
        <f t="shared" si="1"/>
        <v>20</v>
      </c>
      <c r="BJ31" s="52">
        <f t="shared" si="1"/>
        <v>24</v>
      </c>
      <c r="BK31" s="52">
        <f t="shared" si="1"/>
        <v>38</v>
      </c>
      <c r="BL31" s="58">
        <v>0</v>
      </c>
      <c r="BM31" s="55">
        <f t="shared" si="23"/>
        <v>-1</v>
      </c>
      <c r="BN31" s="55">
        <f t="shared" si="23"/>
        <v>0</v>
      </c>
      <c r="BO31" s="55">
        <f t="shared" si="23"/>
        <v>-17</v>
      </c>
      <c r="BP31" s="55">
        <f t="shared" si="23"/>
        <v>-16</v>
      </c>
      <c r="BQ31" s="55">
        <f t="shared" si="23"/>
        <v>-1</v>
      </c>
      <c r="BR31" s="55">
        <f t="shared" si="23"/>
        <v>8</v>
      </c>
      <c r="BS31" s="55">
        <f t="shared" si="23"/>
        <v>71</v>
      </c>
      <c r="BT31" s="55">
        <f t="shared" si="23"/>
        <v>69</v>
      </c>
      <c r="BU31" s="55">
        <f t="shared" si="23"/>
        <v>87</v>
      </c>
      <c r="BV31" s="55">
        <f t="shared" si="23"/>
        <v>66</v>
      </c>
      <c r="BW31" s="55">
        <f t="shared" si="23"/>
        <v>84</v>
      </c>
      <c r="BX31" s="55">
        <f t="shared" si="23"/>
        <v>152</v>
      </c>
      <c r="BY31" s="55">
        <f t="shared" si="23"/>
        <v>165</v>
      </c>
      <c r="BZ31" s="55">
        <f t="shared" si="23"/>
        <v>164</v>
      </c>
      <c r="CA31" s="55">
        <f t="shared" si="23"/>
        <v>149</v>
      </c>
      <c r="CB31" s="55">
        <f t="shared" si="21"/>
        <v>82</v>
      </c>
      <c r="CC31" s="55">
        <f t="shared" si="21"/>
        <v>77</v>
      </c>
      <c r="CD31" s="55">
        <f t="shared" si="21"/>
        <v>61</v>
      </c>
      <c r="CE31" s="55">
        <f t="shared" si="21"/>
        <v>63</v>
      </c>
    </row>
    <row r="32" spans="1:83" s="65" customFormat="1" ht="13.5" thickBot="1">
      <c r="A32" s="59">
        <v>30</v>
      </c>
      <c r="B32" s="195">
        <v>106829</v>
      </c>
      <c r="C32" s="60">
        <v>28</v>
      </c>
      <c r="D32" s="53">
        <v>140</v>
      </c>
      <c r="E32" s="53">
        <v>58</v>
      </c>
      <c r="F32" s="53">
        <v>74</v>
      </c>
      <c r="G32" s="53">
        <v>96</v>
      </c>
      <c r="H32" s="53">
        <v>109</v>
      </c>
      <c r="I32" s="53">
        <v>96</v>
      </c>
      <c r="J32" s="53">
        <v>111</v>
      </c>
      <c r="K32" s="53">
        <v>95</v>
      </c>
      <c r="L32" s="53">
        <v>91</v>
      </c>
      <c r="M32" s="53">
        <v>82</v>
      </c>
      <c r="N32" s="53">
        <v>84</v>
      </c>
      <c r="O32" s="53">
        <v>100</v>
      </c>
      <c r="P32" s="53">
        <v>92</v>
      </c>
      <c r="Q32" s="53">
        <v>66</v>
      </c>
      <c r="R32" s="53">
        <v>53</v>
      </c>
      <c r="S32" s="53">
        <v>65</v>
      </c>
      <c r="T32" s="53">
        <v>52</v>
      </c>
      <c r="U32" s="53">
        <v>54</v>
      </c>
      <c r="V32" s="53">
        <v>65</v>
      </c>
      <c r="W32" s="61">
        <v>28</v>
      </c>
      <c r="X32" s="62">
        <v>31</v>
      </c>
      <c r="Y32" s="62">
        <v>27</v>
      </c>
      <c r="Z32" s="62">
        <v>20</v>
      </c>
      <c r="AA32" s="62">
        <v>21</v>
      </c>
      <c r="AB32" s="62">
        <v>31</v>
      </c>
      <c r="AC32" s="62">
        <v>38</v>
      </c>
      <c r="AD32" s="62">
        <v>102</v>
      </c>
      <c r="AE32" s="62">
        <v>106</v>
      </c>
      <c r="AF32" s="62">
        <v>122</v>
      </c>
      <c r="AG32" s="63">
        <v>101</v>
      </c>
      <c r="AH32" s="63">
        <v>118</v>
      </c>
      <c r="AI32" s="63">
        <v>176</v>
      </c>
      <c r="AJ32" s="63">
        <v>190</v>
      </c>
      <c r="AK32" s="63">
        <v>194</v>
      </c>
      <c r="AL32" s="63">
        <v>172</v>
      </c>
      <c r="AM32" s="63">
        <v>113</v>
      </c>
      <c r="AN32" s="63">
        <v>108</v>
      </c>
      <c r="AO32" s="63">
        <v>94</v>
      </c>
      <c r="AP32" s="64">
        <v>97</v>
      </c>
      <c r="AQ32" s="43"/>
      <c r="AR32" s="51">
        <v>0</v>
      </c>
      <c r="AS32" s="52">
        <f t="shared" si="22"/>
        <v>112</v>
      </c>
      <c r="AT32" s="52">
        <f t="shared" si="22"/>
        <v>30</v>
      </c>
      <c r="AU32" s="52">
        <f t="shared" si="22"/>
        <v>46</v>
      </c>
      <c r="AV32" s="52">
        <f t="shared" si="22"/>
        <v>68</v>
      </c>
      <c r="AW32" s="52">
        <f t="shared" si="22"/>
        <v>81</v>
      </c>
      <c r="AX32" s="52">
        <f t="shared" si="22"/>
        <v>68</v>
      </c>
      <c r="AY32" s="52">
        <f t="shared" si="22"/>
        <v>83</v>
      </c>
      <c r="AZ32" s="52">
        <f t="shared" si="22"/>
        <v>67</v>
      </c>
      <c r="BA32" s="52">
        <f t="shared" si="22"/>
        <v>63</v>
      </c>
      <c r="BB32" s="52">
        <f t="shared" si="22"/>
        <v>54</v>
      </c>
      <c r="BC32" s="52">
        <f t="shared" si="22"/>
        <v>56</v>
      </c>
      <c r="BD32" s="52">
        <f t="shared" si="22"/>
        <v>72</v>
      </c>
      <c r="BE32" s="52">
        <f t="shared" si="22"/>
        <v>64</v>
      </c>
      <c r="BF32" s="52">
        <f t="shared" si="22"/>
        <v>38</v>
      </c>
      <c r="BG32" s="52">
        <f t="shared" si="22"/>
        <v>25</v>
      </c>
      <c r="BH32" s="52">
        <f t="shared" si="19"/>
        <v>37</v>
      </c>
      <c r="BI32" s="52">
        <f t="shared" si="1"/>
        <v>24</v>
      </c>
      <c r="BJ32" s="52">
        <f t="shared" si="1"/>
        <v>26</v>
      </c>
      <c r="BK32" s="52">
        <f t="shared" si="1"/>
        <v>37</v>
      </c>
      <c r="BL32" s="58">
        <v>0</v>
      </c>
      <c r="BM32" s="55">
        <f t="shared" si="23"/>
        <v>3</v>
      </c>
      <c r="BN32" s="55">
        <f t="shared" si="23"/>
        <v>-1</v>
      </c>
      <c r="BO32" s="55">
        <f t="shared" si="23"/>
        <v>-8</v>
      </c>
      <c r="BP32" s="55">
        <f t="shared" si="23"/>
        <v>-7</v>
      </c>
      <c r="BQ32" s="55">
        <f t="shared" si="23"/>
        <v>3</v>
      </c>
      <c r="BR32" s="55">
        <f t="shared" si="23"/>
        <v>10</v>
      </c>
      <c r="BS32" s="55">
        <f t="shared" si="23"/>
        <v>74</v>
      </c>
      <c r="BT32" s="55">
        <f t="shared" si="23"/>
        <v>78</v>
      </c>
      <c r="BU32" s="55">
        <f t="shared" si="23"/>
        <v>94</v>
      </c>
      <c r="BV32" s="55">
        <f t="shared" si="23"/>
        <v>73</v>
      </c>
      <c r="BW32" s="55">
        <f t="shared" si="23"/>
        <v>90</v>
      </c>
      <c r="BX32" s="55">
        <f t="shared" si="23"/>
        <v>148</v>
      </c>
      <c r="BY32" s="55">
        <f t="shared" si="23"/>
        <v>162</v>
      </c>
      <c r="BZ32" s="55">
        <f t="shared" si="23"/>
        <v>166</v>
      </c>
      <c r="CA32" s="55">
        <f t="shared" si="23"/>
        <v>144</v>
      </c>
      <c r="CB32" s="55">
        <f t="shared" si="21"/>
        <v>85</v>
      </c>
      <c r="CC32" s="55">
        <f t="shared" si="21"/>
        <v>80</v>
      </c>
      <c r="CD32" s="55">
        <f t="shared" si="21"/>
        <v>66</v>
      </c>
      <c r="CE32" s="55">
        <f t="shared" si="21"/>
        <v>69</v>
      </c>
    </row>
    <row r="33" spans="1:83" s="65" customFormat="1" ht="13.5" thickBot="1">
      <c r="A33" s="59">
        <v>31</v>
      </c>
      <c r="B33" s="195">
        <v>106830</v>
      </c>
      <c r="C33" s="60">
        <v>29</v>
      </c>
      <c r="D33" s="53">
        <v>143</v>
      </c>
      <c r="E33" s="53">
        <v>59</v>
      </c>
      <c r="F33" s="53">
        <v>75</v>
      </c>
      <c r="G33" s="53">
        <v>100</v>
      </c>
      <c r="H33" s="53">
        <v>115</v>
      </c>
      <c r="I33" s="53">
        <v>98</v>
      </c>
      <c r="J33" s="53">
        <v>114</v>
      </c>
      <c r="K33" s="53">
        <v>99</v>
      </c>
      <c r="L33" s="53">
        <v>100</v>
      </c>
      <c r="M33" s="53">
        <v>86</v>
      </c>
      <c r="N33" s="53">
        <v>87</v>
      </c>
      <c r="O33" s="53">
        <v>105</v>
      </c>
      <c r="P33" s="53">
        <v>94</v>
      </c>
      <c r="Q33" s="53">
        <v>68</v>
      </c>
      <c r="R33" s="53">
        <v>57</v>
      </c>
      <c r="S33" s="53">
        <v>69</v>
      </c>
      <c r="T33" s="53">
        <v>57</v>
      </c>
      <c r="U33" s="53">
        <v>57</v>
      </c>
      <c r="V33" s="53">
        <v>68</v>
      </c>
      <c r="W33" s="61">
        <v>28</v>
      </c>
      <c r="X33" s="62">
        <v>33</v>
      </c>
      <c r="Y33" s="62">
        <v>28</v>
      </c>
      <c r="Z33" s="62">
        <v>19</v>
      </c>
      <c r="AA33" s="62">
        <v>21</v>
      </c>
      <c r="AB33" s="62">
        <v>32</v>
      </c>
      <c r="AC33" s="62">
        <v>40</v>
      </c>
      <c r="AD33" s="62">
        <v>107</v>
      </c>
      <c r="AE33" s="62">
        <v>104</v>
      </c>
      <c r="AF33" s="62">
        <v>121</v>
      </c>
      <c r="AG33" s="63">
        <v>102</v>
      </c>
      <c r="AH33" s="63">
        <v>116</v>
      </c>
      <c r="AI33" s="63">
        <v>176</v>
      </c>
      <c r="AJ33" s="63">
        <v>194</v>
      </c>
      <c r="AK33" s="63">
        <v>194</v>
      </c>
      <c r="AL33" s="63">
        <v>174</v>
      </c>
      <c r="AM33" s="63">
        <v>112</v>
      </c>
      <c r="AN33" s="63">
        <v>113</v>
      </c>
      <c r="AO33" s="63">
        <v>93</v>
      </c>
      <c r="AP33" s="64">
        <v>96</v>
      </c>
      <c r="AQ33" s="43"/>
      <c r="AR33" s="51">
        <v>0</v>
      </c>
      <c r="AS33" s="52">
        <f t="shared" si="22"/>
        <v>114</v>
      </c>
      <c r="AT33" s="52">
        <f t="shared" si="22"/>
        <v>30</v>
      </c>
      <c r="AU33" s="52">
        <f t="shared" si="22"/>
        <v>46</v>
      </c>
      <c r="AV33" s="52">
        <f t="shared" si="22"/>
        <v>71</v>
      </c>
      <c r="AW33" s="52">
        <f t="shared" si="22"/>
        <v>86</v>
      </c>
      <c r="AX33" s="52">
        <f t="shared" si="22"/>
        <v>69</v>
      </c>
      <c r="AY33" s="52">
        <f t="shared" si="22"/>
        <v>85</v>
      </c>
      <c r="AZ33" s="52">
        <f t="shared" si="22"/>
        <v>70</v>
      </c>
      <c r="BA33" s="52">
        <f t="shared" si="22"/>
        <v>71</v>
      </c>
      <c r="BB33" s="52">
        <f t="shared" si="22"/>
        <v>57</v>
      </c>
      <c r="BC33" s="52">
        <f t="shared" si="22"/>
        <v>58</v>
      </c>
      <c r="BD33" s="52">
        <f t="shared" si="22"/>
        <v>76</v>
      </c>
      <c r="BE33" s="52">
        <f t="shared" si="22"/>
        <v>65</v>
      </c>
      <c r="BF33" s="52">
        <f t="shared" si="22"/>
        <v>39</v>
      </c>
      <c r="BG33" s="52">
        <f t="shared" si="22"/>
        <v>28</v>
      </c>
      <c r="BH33" s="52">
        <f t="shared" si="19"/>
        <v>40</v>
      </c>
      <c r="BI33" s="52">
        <f t="shared" si="1"/>
        <v>28</v>
      </c>
      <c r="BJ33" s="52">
        <f t="shared" si="1"/>
        <v>28</v>
      </c>
      <c r="BK33" s="52">
        <f t="shared" si="1"/>
        <v>39</v>
      </c>
      <c r="BL33" s="58">
        <v>0</v>
      </c>
      <c r="BM33" s="55">
        <f t="shared" si="23"/>
        <v>5</v>
      </c>
      <c r="BN33" s="55">
        <f t="shared" si="23"/>
        <v>0</v>
      </c>
      <c r="BO33" s="55">
        <f t="shared" si="23"/>
        <v>-9</v>
      </c>
      <c r="BP33" s="55">
        <f t="shared" si="23"/>
        <v>-7</v>
      </c>
      <c r="BQ33" s="55">
        <f t="shared" si="23"/>
        <v>4</v>
      </c>
      <c r="BR33" s="55">
        <f t="shared" si="23"/>
        <v>12</v>
      </c>
      <c r="BS33" s="55">
        <f t="shared" si="23"/>
        <v>79</v>
      </c>
      <c r="BT33" s="55">
        <f t="shared" si="23"/>
        <v>76</v>
      </c>
      <c r="BU33" s="55">
        <f t="shared" si="23"/>
        <v>93</v>
      </c>
      <c r="BV33" s="55">
        <f t="shared" si="23"/>
        <v>74</v>
      </c>
      <c r="BW33" s="55">
        <f t="shared" si="23"/>
        <v>88</v>
      </c>
      <c r="BX33" s="55">
        <f t="shared" si="23"/>
        <v>148</v>
      </c>
      <c r="BY33" s="55">
        <f t="shared" si="23"/>
        <v>166</v>
      </c>
      <c r="BZ33" s="55">
        <f t="shared" si="23"/>
        <v>166</v>
      </c>
      <c r="CA33" s="55">
        <f t="shared" si="23"/>
        <v>146</v>
      </c>
      <c r="CB33" s="55">
        <f t="shared" si="21"/>
        <v>84</v>
      </c>
      <c r="CC33" s="55">
        <f t="shared" si="21"/>
        <v>85</v>
      </c>
      <c r="CD33" s="55">
        <f t="shared" si="21"/>
        <v>65</v>
      </c>
      <c r="CE33" s="55">
        <f t="shared" si="21"/>
        <v>68</v>
      </c>
    </row>
    <row r="34" spans="1:83" s="65" customFormat="1" ht="13.5" thickBot="1">
      <c r="A34" s="59">
        <v>32</v>
      </c>
      <c r="B34" s="195">
        <v>106831</v>
      </c>
      <c r="C34" s="60">
        <v>44</v>
      </c>
      <c r="D34" s="53">
        <v>133</v>
      </c>
      <c r="E34" s="53">
        <v>56</v>
      </c>
      <c r="F34" s="53">
        <v>67</v>
      </c>
      <c r="G34" s="53">
        <v>99</v>
      </c>
      <c r="H34" s="53">
        <v>113</v>
      </c>
      <c r="I34" s="53">
        <v>99</v>
      </c>
      <c r="J34" s="53">
        <v>113</v>
      </c>
      <c r="K34" s="53">
        <v>100</v>
      </c>
      <c r="L34" s="53">
        <v>98</v>
      </c>
      <c r="M34" s="53">
        <v>85</v>
      </c>
      <c r="N34" s="53">
        <v>84</v>
      </c>
      <c r="O34" s="53">
        <v>105</v>
      </c>
      <c r="P34" s="53">
        <v>96</v>
      </c>
      <c r="Q34" s="53">
        <v>74</v>
      </c>
      <c r="R34" s="53">
        <v>59</v>
      </c>
      <c r="S34" s="53">
        <v>71</v>
      </c>
      <c r="T34" s="53">
        <v>55</v>
      </c>
      <c r="U34" s="53">
        <v>56</v>
      </c>
      <c r="V34" s="53">
        <v>71</v>
      </c>
      <c r="W34" s="61">
        <v>40</v>
      </c>
      <c r="X34" s="62">
        <v>28</v>
      </c>
      <c r="Y34" s="62">
        <v>39</v>
      </c>
      <c r="Z34" s="62">
        <v>22</v>
      </c>
      <c r="AA34" s="62">
        <v>18</v>
      </c>
      <c r="AB34" s="62">
        <v>28</v>
      </c>
      <c r="AC34" s="62">
        <v>39</v>
      </c>
      <c r="AD34" s="62">
        <v>105</v>
      </c>
      <c r="AE34" s="62">
        <v>102</v>
      </c>
      <c r="AF34" s="62">
        <v>118</v>
      </c>
      <c r="AG34" s="63">
        <v>99</v>
      </c>
      <c r="AH34" s="63">
        <v>112</v>
      </c>
      <c r="AI34" s="63">
        <v>172</v>
      </c>
      <c r="AJ34" s="63">
        <v>193</v>
      </c>
      <c r="AK34" s="63">
        <v>196</v>
      </c>
      <c r="AL34" s="63">
        <v>173</v>
      </c>
      <c r="AM34" s="63">
        <v>109</v>
      </c>
      <c r="AN34" s="63">
        <v>108</v>
      </c>
      <c r="AO34" s="63">
        <v>89</v>
      </c>
      <c r="AP34" s="64">
        <v>97</v>
      </c>
      <c r="AQ34" s="43"/>
      <c r="AR34" s="51">
        <v>0</v>
      </c>
      <c r="AS34" s="52">
        <f t="shared" si="22"/>
        <v>89</v>
      </c>
      <c r="AT34" s="52">
        <f t="shared" si="22"/>
        <v>12</v>
      </c>
      <c r="AU34" s="52">
        <f t="shared" si="22"/>
        <v>23</v>
      </c>
      <c r="AV34" s="52">
        <f t="shared" si="22"/>
        <v>55</v>
      </c>
      <c r="AW34" s="52">
        <f t="shared" si="22"/>
        <v>69</v>
      </c>
      <c r="AX34" s="52">
        <f t="shared" si="22"/>
        <v>55</v>
      </c>
      <c r="AY34" s="52">
        <f t="shared" si="22"/>
        <v>69</v>
      </c>
      <c r="AZ34" s="52">
        <f t="shared" si="22"/>
        <v>56</v>
      </c>
      <c r="BA34" s="52">
        <f t="shared" si="22"/>
        <v>54</v>
      </c>
      <c r="BB34" s="52">
        <f t="shared" si="22"/>
        <v>41</v>
      </c>
      <c r="BC34" s="52">
        <f t="shared" si="22"/>
        <v>40</v>
      </c>
      <c r="BD34" s="52">
        <f t="shared" si="22"/>
        <v>61</v>
      </c>
      <c r="BE34" s="52">
        <f t="shared" si="22"/>
        <v>52</v>
      </c>
      <c r="BF34" s="52">
        <f t="shared" si="22"/>
        <v>30</v>
      </c>
      <c r="BG34" s="52">
        <f t="shared" si="22"/>
        <v>15</v>
      </c>
      <c r="BH34" s="52">
        <f t="shared" si="19"/>
        <v>27</v>
      </c>
      <c r="BI34" s="52">
        <f t="shared" si="1"/>
        <v>11</v>
      </c>
      <c r="BJ34" s="52">
        <f t="shared" si="1"/>
        <v>12</v>
      </c>
      <c r="BK34" s="52">
        <f t="shared" si="1"/>
        <v>27</v>
      </c>
      <c r="BL34" s="58">
        <v>0</v>
      </c>
      <c r="BM34" s="55">
        <f t="shared" si="23"/>
        <v>-12</v>
      </c>
      <c r="BN34" s="55">
        <f t="shared" si="23"/>
        <v>-1</v>
      </c>
      <c r="BO34" s="55">
        <f t="shared" si="23"/>
        <v>-18</v>
      </c>
      <c r="BP34" s="55">
        <f t="shared" si="23"/>
        <v>-22</v>
      </c>
      <c r="BQ34" s="55">
        <f t="shared" si="23"/>
        <v>-12</v>
      </c>
      <c r="BR34" s="55">
        <f t="shared" si="23"/>
        <v>-1</v>
      </c>
      <c r="BS34" s="55">
        <f t="shared" si="23"/>
        <v>65</v>
      </c>
      <c r="BT34" s="55">
        <f t="shared" si="23"/>
        <v>62</v>
      </c>
      <c r="BU34" s="55">
        <f t="shared" si="23"/>
        <v>78</v>
      </c>
      <c r="BV34" s="55">
        <f t="shared" si="23"/>
        <v>59</v>
      </c>
      <c r="BW34" s="55">
        <f t="shared" si="23"/>
        <v>72</v>
      </c>
      <c r="BX34" s="55">
        <f t="shared" si="23"/>
        <v>132</v>
      </c>
      <c r="BY34" s="55">
        <f t="shared" si="23"/>
        <v>153</v>
      </c>
      <c r="BZ34" s="55">
        <f t="shared" si="23"/>
        <v>156</v>
      </c>
      <c r="CA34" s="55">
        <f t="shared" si="23"/>
        <v>133</v>
      </c>
      <c r="CB34" s="55">
        <f t="shared" si="21"/>
        <v>69</v>
      </c>
      <c r="CC34" s="55">
        <f t="shared" si="21"/>
        <v>68</v>
      </c>
      <c r="CD34" s="55">
        <f t="shared" si="21"/>
        <v>49</v>
      </c>
      <c r="CE34" s="55">
        <f t="shared" si="21"/>
        <v>57</v>
      </c>
    </row>
    <row r="35" spans="1:83" s="65" customFormat="1" ht="13.5" thickBot="1">
      <c r="A35" s="59">
        <v>33</v>
      </c>
      <c r="B35" s="195">
        <v>106832</v>
      </c>
      <c r="C35" s="60">
        <v>21</v>
      </c>
      <c r="D35" s="53">
        <v>105</v>
      </c>
      <c r="E35" s="53">
        <v>33</v>
      </c>
      <c r="F35" s="53">
        <v>48</v>
      </c>
      <c r="G35" s="53">
        <v>71</v>
      </c>
      <c r="H35" s="53">
        <v>88</v>
      </c>
      <c r="I35" s="53">
        <v>76</v>
      </c>
      <c r="J35" s="53">
        <v>88</v>
      </c>
      <c r="K35" s="53">
        <v>72</v>
      </c>
      <c r="L35" s="53">
        <v>75</v>
      </c>
      <c r="M35" s="53">
        <v>62</v>
      </c>
      <c r="N35" s="53">
        <v>63</v>
      </c>
      <c r="O35" s="53">
        <v>78</v>
      </c>
      <c r="P35" s="53">
        <v>69</v>
      </c>
      <c r="Q35" s="53">
        <v>49</v>
      </c>
      <c r="R35" s="53">
        <v>40</v>
      </c>
      <c r="S35" s="53">
        <v>51</v>
      </c>
      <c r="T35" s="53">
        <v>37</v>
      </c>
      <c r="U35" s="53">
        <v>37</v>
      </c>
      <c r="V35" s="53">
        <v>51</v>
      </c>
      <c r="W35" s="61">
        <v>34</v>
      </c>
      <c r="X35" s="62">
        <v>31</v>
      </c>
      <c r="Y35" s="62">
        <v>34</v>
      </c>
      <c r="Z35" s="62">
        <v>22</v>
      </c>
      <c r="AA35" s="62">
        <v>22</v>
      </c>
      <c r="AB35" s="62">
        <v>31</v>
      </c>
      <c r="AC35" s="62">
        <v>43</v>
      </c>
      <c r="AD35" s="62">
        <v>108</v>
      </c>
      <c r="AE35" s="62">
        <v>106</v>
      </c>
      <c r="AF35" s="62">
        <v>121</v>
      </c>
      <c r="AG35" s="63">
        <v>106</v>
      </c>
      <c r="AH35" s="63">
        <v>117</v>
      </c>
      <c r="AI35" s="63">
        <v>176</v>
      </c>
      <c r="AJ35" s="63">
        <v>195</v>
      </c>
      <c r="AK35" s="63">
        <v>195</v>
      </c>
      <c r="AL35" s="63">
        <v>177</v>
      </c>
      <c r="AM35" s="63">
        <v>117</v>
      </c>
      <c r="AN35" s="63">
        <v>118</v>
      </c>
      <c r="AO35" s="63">
        <v>95</v>
      </c>
      <c r="AP35" s="64">
        <v>104</v>
      </c>
      <c r="AQ35" s="43"/>
      <c r="AR35" s="51">
        <v>0</v>
      </c>
      <c r="AS35" s="52">
        <f t="shared" si="22"/>
        <v>84</v>
      </c>
      <c r="AT35" s="52">
        <f t="shared" si="22"/>
        <v>12</v>
      </c>
      <c r="AU35" s="52">
        <f t="shared" si="22"/>
        <v>27</v>
      </c>
      <c r="AV35" s="52">
        <f t="shared" si="22"/>
        <v>50</v>
      </c>
      <c r="AW35" s="52">
        <f t="shared" si="22"/>
        <v>67</v>
      </c>
      <c r="AX35" s="52">
        <f t="shared" si="22"/>
        <v>55</v>
      </c>
      <c r="AY35" s="52">
        <f t="shared" si="22"/>
        <v>67</v>
      </c>
      <c r="AZ35" s="52">
        <f t="shared" si="22"/>
        <v>51</v>
      </c>
      <c r="BA35" s="52">
        <f t="shared" si="22"/>
        <v>54</v>
      </c>
      <c r="BB35" s="52">
        <f t="shared" si="22"/>
        <v>41</v>
      </c>
      <c r="BC35" s="52">
        <f t="shared" si="22"/>
        <v>42</v>
      </c>
      <c r="BD35" s="52">
        <f t="shared" si="22"/>
        <v>57</v>
      </c>
      <c r="BE35" s="52">
        <f t="shared" si="22"/>
        <v>48</v>
      </c>
      <c r="BF35" s="52">
        <f t="shared" si="22"/>
        <v>28</v>
      </c>
      <c r="BG35" s="52">
        <f t="shared" si="22"/>
        <v>19</v>
      </c>
      <c r="BH35" s="52">
        <f t="shared" si="19"/>
        <v>30</v>
      </c>
      <c r="BI35" s="52">
        <f t="shared" si="1"/>
        <v>16</v>
      </c>
      <c r="BJ35" s="52">
        <f t="shared" si="1"/>
        <v>16</v>
      </c>
      <c r="BK35" s="52">
        <f t="shared" si="1"/>
        <v>30</v>
      </c>
      <c r="BL35" s="58">
        <v>0</v>
      </c>
      <c r="BM35" s="55">
        <f t="shared" si="23"/>
        <v>-3</v>
      </c>
      <c r="BN35" s="55">
        <f t="shared" si="23"/>
        <v>0</v>
      </c>
      <c r="BO35" s="55">
        <f t="shared" si="23"/>
        <v>-12</v>
      </c>
      <c r="BP35" s="55">
        <f t="shared" si="23"/>
        <v>-12</v>
      </c>
      <c r="BQ35" s="55">
        <f t="shared" si="23"/>
        <v>-3</v>
      </c>
      <c r="BR35" s="55">
        <f t="shared" si="23"/>
        <v>9</v>
      </c>
      <c r="BS35" s="55">
        <f t="shared" si="23"/>
        <v>74</v>
      </c>
      <c r="BT35" s="55">
        <f t="shared" si="23"/>
        <v>72</v>
      </c>
      <c r="BU35" s="55">
        <f t="shared" si="23"/>
        <v>87</v>
      </c>
      <c r="BV35" s="55">
        <f t="shared" si="23"/>
        <v>72</v>
      </c>
      <c r="BW35" s="55">
        <f t="shared" si="23"/>
        <v>83</v>
      </c>
      <c r="BX35" s="55">
        <f t="shared" si="23"/>
        <v>142</v>
      </c>
      <c r="BY35" s="55">
        <f t="shared" si="23"/>
        <v>161</v>
      </c>
      <c r="BZ35" s="55">
        <f t="shared" si="23"/>
        <v>161</v>
      </c>
      <c r="CA35" s="55">
        <f t="shared" si="23"/>
        <v>143</v>
      </c>
      <c r="CB35" s="55">
        <f t="shared" si="21"/>
        <v>83</v>
      </c>
      <c r="CC35" s="55">
        <f t="shared" si="21"/>
        <v>84</v>
      </c>
      <c r="CD35" s="55">
        <f t="shared" si="21"/>
        <v>61</v>
      </c>
      <c r="CE35" s="55">
        <f t="shared" si="21"/>
        <v>70</v>
      </c>
    </row>
    <row r="36" spans="1:83" ht="13.5" thickBot="1">
      <c r="A36" s="59">
        <v>34</v>
      </c>
      <c r="B36" s="195">
        <v>106833</v>
      </c>
      <c r="C36" s="60">
        <v>39</v>
      </c>
      <c r="D36" s="53">
        <v>123</v>
      </c>
      <c r="E36" s="53">
        <v>31</v>
      </c>
      <c r="F36" s="53">
        <v>37</v>
      </c>
      <c r="G36" s="53">
        <v>68</v>
      </c>
      <c r="H36" s="53">
        <v>84</v>
      </c>
      <c r="I36" s="53">
        <v>72</v>
      </c>
      <c r="J36" s="53">
        <v>88</v>
      </c>
      <c r="K36" s="53">
        <v>76</v>
      </c>
      <c r="L36" s="53">
        <v>77</v>
      </c>
      <c r="M36" s="53">
        <v>64</v>
      </c>
      <c r="N36" s="53">
        <v>65</v>
      </c>
      <c r="O36" s="53">
        <v>88</v>
      </c>
      <c r="P36" s="53">
        <v>81</v>
      </c>
      <c r="Q36" s="53">
        <v>62</v>
      </c>
      <c r="R36" s="53">
        <v>50</v>
      </c>
      <c r="S36" s="53">
        <v>58</v>
      </c>
      <c r="T36" s="53">
        <v>43</v>
      </c>
      <c r="U36" s="53">
        <v>44</v>
      </c>
      <c r="V36" s="53">
        <v>56</v>
      </c>
      <c r="W36" s="61">
        <v>46</v>
      </c>
      <c r="X36" s="62">
        <v>33</v>
      </c>
      <c r="Y36" s="62">
        <v>46</v>
      </c>
      <c r="Z36" s="62">
        <v>31</v>
      </c>
      <c r="AA36" s="62">
        <v>22</v>
      </c>
      <c r="AB36" s="62">
        <v>34</v>
      </c>
      <c r="AC36" s="62">
        <v>40</v>
      </c>
      <c r="AD36" s="62">
        <v>107</v>
      </c>
      <c r="AE36" s="62">
        <v>103</v>
      </c>
      <c r="AF36" s="62">
        <v>121</v>
      </c>
      <c r="AG36" s="63">
        <v>105</v>
      </c>
      <c r="AH36" s="63">
        <v>117</v>
      </c>
      <c r="AI36" s="63">
        <v>174</v>
      </c>
      <c r="AJ36" s="63">
        <v>191</v>
      </c>
      <c r="AK36" s="63">
        <v>196</v>
      </c>
      <c r="AL36" s="63">
        <v>183</v>
      </c>
      <c r="AM36" s="63">
        <v>116</v>
      </c>
      <c r="AN36" s="63">
        <v>113</v>
      </c>
      <c r="AO36" s="63">
        <v>97</v>
      </c>
      <c r="AP36" s="64">
        <v>106</v>
      </c>
      <c r="AR36" s="51">
        <v>0</v>
      </c>
      <c r="AS36" s="52">
        <f aca="true" t="shared" si="24" ref="AS36:BG52">D36-$C36</f>
        <v>84</v>
      </c>
      <c r="AT36" s="52">
        <f t="shared" si="24"/>
        <v>-8</v>
      </c>
      <c r="AU36" s="52">
        <f t="shared" si="24"/>
        <v>-2</v>
      </c>
      <c r="AV36" s="52">
        <f t="shared" si="24"/>
        <v>29</v>
      </c>
      <c r="AW36" s="52">
        <f t="shared" si="24"/>
        <v>45</v>
      </c>
      <c r="AX36" s="52">
        <f t="shared" si="24"/>
        <v>33</v>
      </c>
      <c r="AY36" s="52">
        <f t="shared" si="24"/>
        <v>49</v>
      </c>
      <c r="AZ36" s="52">
        <f t="shared" si="24"/>
        <v>37</v>
      </c>
      <c r="BA36" s="52">
        <f t="shared" si="24"/>
        <v>38</v>
      </c>
      <c r="BB36" s="52">
        <f t="shared" si="24"/>
        <v>25</v>
      </c>
      <c r="BC36" s="52">
        <f t="shared" si="24"/>
        <v>26</v>
      </c>
      <c r="BD36" s="52">
        <f t="shared" si="24"/>
        <v>49</v>
      </c>
      <c r="BE36" s="52">
        <f t="shared" si="24"/>
        <v>42</v>
      </c>
      <c r="BF36" s="52">
        <f t="shared" si="24"/>
        <v>23</v>
      </c>
      <c r="BG36" s="52">
        <f t="shared" si="24"/>
        <v>11</v>
      </c>
      <c r="BH36" s="52">
        <f t="shared" si="19"/>
        <v>19</v>
      </c>
      <c r="BI36" s="52">
        <f t="shared" si="1"/>
        <v>4</v>
      </c>
      <c r="BJ36" s="52">
        <f t="shared" si="1"/>
        <v>5</v>
      </c>
      <c r="BK36" s="52">
        <f t="shared" si="1"/>
        <v>17</v>
      </c>
      <c r="BL36" s="58">
        <v>0</v>
      </c>
      <c r="BM36" s="55">
        <f aca="true" t="shared" si="25" ref="BM36:CB52">X36-$W36</f>
        <v>-13</v>
      </c>
      <c r="BN36" s="55">
        <f t="shared" si="25"/>
        <v>0</v>
      </c>
      <c r="BO36" s="55">
        <f t="shared" si="25"/>
        <v>-15</v>
      </c>
      <c r="BP36" s="55">
        <f t="shared" si="25"/>
        <v>-24</v>
      </c>
      <c r="BQ36" s="55">
        <f t="shared" si="25"/>
        <v>-12</v>
      </c>
      <c r="BR36" s="55">
        <f t="shared" si="25"/>
        <v>-6</v>
      </c>
      <c r="BS36" s="55">
        <f t="shared" si="25"/>
        <v>61</v>
      </c>
      <c r="BT36" s="55">
        <f t="shared" si="25"/>
        <v>57</v>
      </c>
      <c r="BU36" s="55">
        <f t="shared" si="25"/>
        <v>75</v>
      </c>
      <c r="BV36" s="55">
        <f t="shared" si="25"/>
        <v>59</v>
      </c>
      <c r="BW36" s="55">
        <f t="shared" si="25"/>
        <v>71</v>
      </c>
      <c r="BX36" s="55">
        <f t="shared" si="25"/>
        <v>128</v>
      </c>
      <c r="BY36" s="55">
        <f t="shared" si="25"/>
        <v>145</v>
      </c>
      <c r="BZ36" s="55">
        <f t="shared" si="25"/>
        <v>150</v>
      </c>
      <c r="CA36" s="55">
        <f t="shared" si="25"/>
        <v>137</v>
      </c>
      <c r="CB36" s="55">
        <f t="shared" si="21"/>
        <v>70</v>
      </c>
      <c r="CC36" s="55">
        <f t="shared" si="21"/>
        <v>67</v>
      </c>
      <c r="CD36" s="55">
        <f t="shared" si="21"/>
        <v>51</v>
      </c>
      <c r="CE36" s="55">
        <f t="shared" si="21"/>
        <v>60</v>
      </c>
    </row>
    <row r="37" spans="1:83" ht="13.5" thickBot="1">
      <c r="A37" s="59">
        <v>35</v>
      </c>
      <c r="B37" s="195">
        <v>106835</v>
      </c>
      <c r="C37" s="60">
        <v>28</v>
      </c>
      <c r="D37" s="53">
        <v>121</v>
      </c>
      <c r="E37" s="53">
        <v>47</v>
      </c>
      <c r="F37" s="53">
        <v>58</v>
      </c>
      <c r="G37" s="53">
        <v>82</v>
      </c>
      <c r="H37" s="53">
        <v>100</v>
      </c>
      <c r="I37" s="53">
        <v>90</v>
      </c>
      <c r="J37" s="53">
        <v>109</v>
      </c>
      <c r="K37" s="53">
        <v>95</v>
      </c>
      <c r="L37" s="53">
        <v>99</v>
      </c>
      <c r="M37" s="53">
        <v>83</v>
      </c>
      <c r="N37" s="53">
        <v>85</v>
      </c>
      <c r="O37" s="53">
        <v>106</v>
      </c>
      <c r="P37" s="53">
        <v>99</v>
      </c>
      <c r="Q37" s="53">
        <v>71</v>
      </c>
      <c r="R37" s="53">
        <v>62</v>
      </c>
      <c r="S37" s="53">
        <v>72</v>
      </c>
      <c r="T37" s="53">
        <v>57</v>
      </c>
      <c r="U37" s="53">
        <v>57</v>
      </c>
      <c r="V37" s="53">
        <v>71</v>
      </c>
      <c r="W37" s="61">
        <v>39</v>
      </c>
      <c r="X37" s="62">
        <v>28</v>
      </c>
      <c r="Y37" s="62">
        <v>38</v>
      </c>
      <c r="Z37" s="62">
        <v>23</v>
      </c>
      <c r="AA37" s="62">
        <v>18</v>
      </c>
      <c r="AB37" s="62">
        <v>28</v>
      </c>
      <c r="AC37" s="62">
        <v>40</v>
      </c>
      <c r="AD37" s="62">
        <v>98</v>
      </c>
      <c r="AE37" s="62">
        <v>103</v>
      </c>
      <c r="AF37" s="62">
        <v>116</v>
      </c>
      <c r="AG37" s="63">
        <v>104</v>
      </c>
      <c r="AH37" s="63">
        <v>116</v>
      </c>
      <c r="AI37" s="63">
        <v>175</v>
      </c>
      <c r="AJ37" s="63">
        <v>190</v>
      </c>
      <c r="AK37" s="63">
        <v>190</v>
      </c>
      <c r="AL37" s="63">
        <v>177</v>
      </c>
      <c r="AM37" s="63">
        <v>111</v>
      </c>
      <c r="AN37" s="63">
        <v>112</v>
      </c>
      <c r="AO37" s="63">
        <v>95</v>
      </c>
      <c r="AP37" s="64">
        <v>102</v>
      </c>
      <c r="AR37" s="51">
        <v>0</v>
      </c>
      <c r="AS37" s="52">
        <f t="shared" si="24"/>
        <v>93</v>
      </c>
      <c r="AT37" s="52">
        <f t="shared" si="24"/>
        <v>19</v>
      </c>
      <c r="AU37" s="52">
        <f t="shared" si="24"/>
        <v>30</v>
      </c>
      <c r="AV37" s="52">
        <f t="shared" si="24"/>
        <v>54</v>
      </c>
      <c r="AW37" s="52">
        <f t="shared" si="24"/>
        <v>72</v>
      </c>
      <c r="AX37" s="52">
        <f t="shared" si="24"/>
        <v>62</v>
      </c>
      <c r="AY37" s="52">
        <f t="shared" si="24"/>
        <v>81</v>
      </c>
      <c r="AZ37" s="52">
        <f t="shared" si="24"/>
        <v>67</v>
      </c>
      <c r="BA37" s="52">
        <f t="shared" si="24"/>
        <v>71</v>
      </c>
      <c r="BB37" s="52">
        <f t="shared" si="24"/>
        <v>55</v>
      </c>
      <c r="BC37" s="52">
        <f t="shared" si="24"/>
        <v>57</v>
      </c>
      <c r="BD37" s="52">
        <f t="shared" si="24"/>
        <v>78</v>
      </c>
      <c r="BE37" s="52">
        <f t="shared" si="24"/>
        <v>71</v>
      </c>
      <c r="BF37" s="52">
        <f t="shared" si="24"/>
        <v>43</v>
      </c>
      <c r="BG37" s="52">
        <f t="shared" si="24"/>
        <v>34</v>
      </c>
      <c r="BH37" s="52">
        <f t="shared" si="19"/>
        <v>44</v>
      </c>
      <c r="BI37" s="52">
        <f t="shared" si="1"/>
        <v>29</v>
      </c>
      <c r="BJ37" s="52">
        <f t="shared" si="1"/>
        <v>29</v>
      </c>
      <c r="BK37" s="52">
        <f t="shared" si="1"/>
        <v>43</v>
      </c>
      <c r="BL37" s="58">
        <v>0</v>
      </c>
      <c r="BM37" s="55">
        <f t="shared" si="25"/>
        <v>-11</v>
      </c>
      <c r="BN37" s="55">
        <f t="shared" si="25"/>
        <v>-1</v>
      </c>
      <c r="BO37" s="55">
        <f t="shared" si="25"/>
        <v>-16</v>
      </c>
      <c r="BP37" s="55">
        <f t="shared" si="25"/>
        <v>-21</v>
      </c>
      <c r="BQ37" s="55">
        <f t="shared" si="25"/>
        <v>-11</v>
      </c>
      <c r="BR37" s="55">
        <f t="shared" si="25"/>
        <v>1</v>
      </c>
      <c r="BS37" s="55">
        <f t="shared" si="25"/>
        <v>59</v>
      </c>
      <c r="BT37" s="55">
        <f t="shared" si="25"/>
        <v>64</v>
      </c>
      <c r="BU37" s="55">
        <f t="shared" si="25"/>
        <v>77</v>
      </c>
      <c r="BV37" s="55">
        <f t="shared" si="25"/>
        <v>65</v>
      </c>
      <c r="BW37" s="55">
        <f t="shared" si="25"/>
        <v>77</v>
      </c>
      <c r="BX37" s="55">
        <f t="shared" si="25"/>
        <v>136</v>
      </c>
      <c r="BY37" s="55">
        <f t="shared" si="25"/>
        <v>151</v>
      </c>
      <c r="BZ37" s="55">
        <f t="shared" si="25"/>
        <v>151</v>
      </c>
      <c r="CA37" s="55">
        <f t="shared" si="25"/>
        <v>138</v>
      </c>
      <c r="CB37" s="55">
        <f t="shared" si="21"/>
        <v>72</v>
      </c>
      <c r="CC37" s="55">
        <f t="shared" si="21"/>
        <v>73</v>
      </c>
      <c r="CD37" s="55">
        <f t="shared" si="21"/>
        <v>56</v>
      </c>
      <c r="CE37" s="55">
        <f t="shared" si="21"/>
        <v>63</v>
      </c>
    </row>
    <row r="38" spans="1:83" ht="13.5" thickBot="1">
      <c r="A38" s="59">
        <v>36</v>
      </c>
      <c r="B38" s="195">
        <v>106836</v>
      </c>
      <c r="C38" s="60">
        <v>31</v>
      </c>
      <c r="D38" s="53">
        <v>129</v>
      </c>
      <c r="E38" s="53">
        <v>45</v>
      </c>
      <c r="F38" s="53">
        <v>66</v>
      </c>
      <c r="G38" s="53">
        <v>98</v>
      </c>
      <c r="H38" s="53">
        <v>109</v>
      </c>
      <c r="I38" s="53">
        <v>93</v>
      </c>
      <c r="J38" s="53">
        <v>103</v>
      </c>
      <c r="K38" s="53">
        <v>86</v>
      </c>
      <c r="L38" s="53">
        <v>87</v>
      </c>
      <c r="M38" s="53">
        <v>75</v>
      </c>
      <c r="N38" s="53">
        <v>76</v>
      </c>
      <c r="O38" s="53">
        <v>90</v>
      </c>
      <c r="P38" s="53">
        <v>77</v>
      </c>
      <c r="Q38" s="53">
        <v>54</v>
      </c>
      <c r="R38" s="53">
        <v>51</v>
      </c>
      <c r="S38" s="53">
        <v>62</v>
      </c>
      <c r="T38" s="53">
        <v>43</v>
      </c>
      <c r="U38" s="53">
        <v>49</v>
      </c>
      <c r="V38" s="53">
        <v>62</v>
      </c>
      <c r="W38" s="61">
        <v>23</v>
      </c>
      <c r="X38" s="62">
        <v>30</v>
      </c>
      <c r="Y38" s="62">
        <v>23</v>
      </c>
      <c r="Z38" s="62">
        <v>13</v>
      </c>
      <c r="AA38" s="62">
        <v>14</v>
      </c>
      <c r="AB38" s="62">
        <v>31</v>
      </c>
      <c r="AC38" s="62">
        <v>34</v>
      </c>
      <c r="AD38" s="62">
        <v>102</v>
      </c>
      <c r="AE38" s="62">
        <v>100</v>
      </c>
      <c r="AF38" s="62">
        <v>120</v>
      </c>
      <c r="AG38" s="63">
        <v>97</v>
      </c>
      <c r="AH38" s="63">
        <v>114</v>
      </c>
      <c r="AI38" s="63">
        <v>164</v>
      </c>
      <c r="AJ38" s="63">
        <v>185</v>
      </c>
      <c r="AK38" s="63">
        <v>185</v>
      </c>
      <c r="AL38" s="63">
        <v>160</v>
      </c>
      <c r="AM38" s="63">
        <v>106</v>
      </c>
      <c r="AN38" s="63">
        <v>102</v>
      </c>
      <c r="AO38" s="63">
        <v>86</v>
      </c>
      <c r="AP38" s="64">
        <v>92</v>
      </c>
      <c r="AR38" s="51">
        <v>0</v>
      </c>
      <c r="AS38" s="52">
        <f t="shared" si="24"/>
        <v>98</v>
      </c>
      <c r="AT38" s="52">
        <f t="shared" si="24"/>
        <v>14</v>
      </c>
      <c r="AU38" s="52">
        <f t="shared" si="24"/>
        <v>35</v>
      </c>
      <c r="AV38" s="52">
        <f t="shared" si="24"/>
        <v>67</v>
      </c>
      <c r="AW38" s="52">
        <f t="shared" si="24"/>
        <v>78</v>
      </c>
      <c r="AX38" s="52">
        <f t="shared" si="24"/>
        <v>62</v>
      </c>
      <c r="AY38" s="52">
        <f t="shared" si="24"/>
        <v>72</v>
      </c>
      <c r="AZ38" s="52">
        <f t="shared" si="24"/>
        <v>55</v>
      </c>
      <c r="BA38" s="52">
        <f t="shared" si="24"/>
        <v>56</v>
      </c>
      <c r="BB38" s="52">
        <f t="shared" si="24"/>
        <v>44</v>
      </c>
      <c r="BC38" s="52">
        <f t="shared" si="24"/>
        <v>45</v>
      </c>
      <c r="BD38" s="52">
        <f t="shared" si="24"/>
        <v>59</v>
      </c>
      <c r="BE38" s="52">
        <f t="shared" si="24"/>
        <v>46</v>
      </c>
      <c r="BF38" s="52">
        <f t="shared" si="24"/>
        <v>23</v>
      </c>
      <c r="BG38" s="52">
        <f t="shared" si="24"/>
        <v>20</v>
      </c>
      <c r="BH38" s="52">
        <f t="shared" si="19"/>
        <v>31</v>
      </c>
      <c r="BI38" s="52">
        <f t="shared" si="1"/>
        <v>12</v>
      </c>
      <c r="BJ38" s="52">
        <f t="shared" si="1"/>
        <v>18</v>
      </c>
      <c r="BK38" s="52">
        <f t="shared" si="1"/>
        <v>31</v>
      </c>
      <c r="BL38" s="58">
        <v>0</v>
      </c>
      <c r="BM38" s="55">
        <f t="shared" si="25"/>
        <v>7</v>
      </c>
      <c r="BN38" s="55">
        <f t="shared" si="25"/>
        <v>0</v>
      </c>
      <c r="BO38" s="55">
        <f t="shared" si="25"/>
        <v>-10</v>
      </c>
      <c r="BP38" s="55">
        <f t="shared" si="25"/>
        <v>-9</v>
      </c>
      <c r="BQ38" s="55">
        <f t="shared" si="25"/>
        <v>8</v>
      </c>
      <c r="BR38" s="55">
        <f t="shared" si="25"/>
        <v>11</v>
      </c>
      <c r="BS38" s="55">
        <f t="shared" si="25"/>
        <v>79</v>
      </c>
      <c r="BT38" s="55">
        <f t="shared" si="25"/>
        <v>77</v>
      </c>
      <c r="BU38" s="55">
        <f t="shared" si="25"/>
        <v>97</v>
      </c>
      <c r="BV38" s="55">
        <f t="shared" si="25"/>
        <v>74</v>
      </c>
      <c r="BW38" s="55">
        <f t="shared" si="25"/>
        <v>91</v>
      </c>
      <c r="BX38" s="55">
        <f t="shared" si="25"/>
        <v>141</v>
      </c>
      <c r="BY38" s="55">
        <f t="shared" si="25"/>
        <v>162</v>
      </c>
      <c r="BZ38" s="55">
        <f t="shared" si="25"/>
        <v>162</v>
      </c>
      <c r="CA38" s="55">
        <f t="shared" si="25"/>
        <v>137</v>
      </c>
      <c r="CB38" s="55">
        <f t="shared" si="21"/>
        <v>83</v>
      </c>
      <c r="CC38" s="55">
        <f t="shared" si="21"/>
        <v>79</v>
      </c>
      <c r="CD38" s="55">
        <f t="shared" si="21"/>
        <v>63</v>
      </c>
      <c r="CE38" s="55">
        <f t="shared" si="21"/>
        <v>69</v>
      </c>
    </row>
    <row r="39" spans="1:83" ht="13.5" thickBot="1">
      <c r="A39" s="59">
        <v>37</v>
      </c>
      <c r="B39" s="195">
        <v>106837</v>
      </c>
      <c r="C39" s="60">
        <v>31</v>
      </c>
      <c r="D39" s="53">
        <v>129</v>
      </c>
      <c r="E39" s="53">
        <v>53</v>
      </c>
      <c r="F39" s="53">
        <v>69</v>
      </c>
      <c r="G39" s="53">
        <v>100</v>
      </c>
      <c r="H39" s="53">
        <v>110</v>
      </c>
      <c r="I39" s="53">
        <v>97</v>
      </c>
      <c r="J39" s="53">
        <v>112</v>
      </c>
      <c r="K39" s="53">
        <v>98</v>
      </c>
      <c r="L39" s="53">
        <v>101</v>
      </c>
      <c r="M39" s="53">
        <v>83</v>
      </c>
      <c r="N39" s="53">
        <v>83</v>
      </c>
      <c r="O39" s="53">
        <v>100</v>
      </c>
      <c r="P39" s="53">
        <v>87</v>
      </c>
      <c r="Q39" s="53">
        <v>75</v>
      </c>
      <c r="R39" s="53">
        <v>58</v>
      </c>
      <c r="S39" s="53">
        <v>67</v>
      </c>
      <c r="T39" s="53">
        <v>56</v>
      </c>
      <c r="U39" s="53">
        <v>59</v>
      </c>
      <c r="V39" s="53">
        <v>66</v>
      </c>
      <c r="W39" s="61">
        <v>26</v>
      </c>
      <c r="X39" s="62">
        <v>21</v>
      </c>
      <c r="Y39" s="62">
        <v>26</v>
      </c>
      <c r="Z39" s="62">
        <v>7</v>
      </c>
      <c r="AA39" s="62">
        <v>8</v>
      </c>
      <c r="AB39" s="62">
        <v>21</v>
      </c>
      <c r="AC39" s="62">
        <v>24</v>
      </c>
      <c r="AD39" s="62">
        <v>102</v>
      </c>
      <c r="AE39" s="62">
        <v>96</v>
      </c>
      <c r="AF39" s="62">
        <v>120</v>
      </c>
      <c r="AG39" s="63">
        <v>94</v>
      </c>
      <c r="AH39" s="63">
        <v>109</v>
      </c>
      <c r="AI39" s="63">
        <v>158</v>
      </c>
      <c r="AJ39" s="63">
        <v>177</v>
      </c>
      <c r="AK39" s="63">
        <v>179</v>
      </c>
      <c r="AL39" s="63">
        <v>162</v>
      </c>
      <c r="AM39" s="63">
        <v>101</v>
      </c>
      <c r="AN39" s="63">
        <v>96</v>
      </c>
      <c r="AO39" s="63">
        <v>83</v>
      </c>
      <c r="AP39" s="64">
        <v>87</v>
      </c>
      <c r="AR39" s="51">
        <v>0</v>
      </c>
      <c r="AS39" s="52">
        <f t="shared" si="24"/>
        <v>98</v>
      </c>
      <c r="AT39" s="52">
        <f t="shared" si="24"/>
        <v>22</v>
      </c>
      <c r="AU39" s="52">
        <f t="shared" si="24"/>
        <v>38</v>
      </c>
      <c r="AV39" s="52">
        <f t="shared" si="24"/>
        <v>69</v>
      </c>
      <c r="AW39" s="52">
        <f t="shared" si="24"/>
        <v>79</v>
      </c>
      <c r="AX39" s="52">
        <f t="shared" si="24"/>
        <v>66</v>
      </c>
      <c r="AY39" s="52">
        <f t="shared" si="24"/>
        <v>81</v>
      </c>
      <c r="AZ39" s="52">
        <f t="shared" si="24"/>
        <v>67</v>
      </c>
      <c r="BA39" s="52">
        <f t="shared" si="24"/>
        <v>70</v>
      </c>
      <c r="BB39" s="52">
        <f t="shared" si="24"/>
        <v>52</v>
      </c>
      <c r="BC39" s="52">
        <f t="shared" si="24"/>
        <v>52</v>
      </c>
      <c r="BD39" s="52">
        <f t="shared" si="24"/>
        <v>69</v>
      </c>
      <c r="BE39" s="52">
        <f t="shared" si="24"/>
        <v>56</v>
      </c>
      <c r="BF39" s="52">
        <f t="shared" si="24"/>
        <v>44</v>
      </c>
      <c r="BG39" s="52">
        <f t="shared" si="24"/>
        <v>27</v>
      </c>
      <c r="BH39" s="52">
        <f t="shared" si="19"/>
        <v>36</v>
      </c>
      <c r="BI39" s="52">
        <f t="shared" si="1"/>
        <v>25</v>
      </c>
      <c r="BJ39" s="52">
        <f t="shared" si="1"/>
        <v>28</v>
      </c>
      <c r="BK39" s="52">
        <f t="shared" si="1"/>
        <v>35</v>
      </c>
      <c r="BL39" s="58">
        <v>0</v>
      </c>
      <c r="BM39" s="55">
        <f t="shared" si="25"/>
        <v>-5</v>
      </c>
      <c r="BN39" s="55">
        <f t="shared" si="25"/>
        <v>0</v>
      </c>
      <c r="BO39" s="55">
        <f t="shared" si="25"/>
        <v>-19</v>
      </c>
      <c r="BP39" s="55">
        <f t="shared" si="25"/>
        <v>-18</v>
      </c>
      <c r="BQ39" s="55">
        <f t="shared" si="25"/>
        <v>-5</v>
      </c>
      <c r="BR39" s="55">
        <f t="shared" si="25"/>
        <v>-2</v>
      </c>
      <c r="BS39" s="55">
        <f t="shared" si="25"/>
        <v>76</v>
      </c>
      <c r="BT39" s="55">
        <f t="shared" si="25"/>
        <v>70</v>
      </c>
      <c r="BU39" s="55">
        <f t="shared" si="25"/>
        <v>94</v>
      </c>
      <c r="BV39" s="55">
        <f t="shared" si="25"/>
        <v>68</v>
      </c>
      <c r="BW39" s="55">
        <f t="shared" si="25"/>
        <v>83</v>
      </c>
      <c r="BX39" s="55">
        <f t="shared" si="25"/>
        <v>132</v>
      </c>
      <c r="BY39" s="55">
        <f t="shared" si="25"/>
        <v>151</v>
      </c>
      <c r="BZ39" s="55">
        <f t="shared" si="25"/>
        <v>153</v>
      </c>
      <c r="CA39" s="55">
        <f t="shared" si="25"/>
        <v>136</v>
      </c>
      <c r="CB39" s="55">
        <f t="shared" si="21"/>
        <v>75</v>
      </c>
      <c r="CC39" s="55">
        <f t="shared" si="21"/>
        <v>70</v>
      </c>
      <c r="CD39" s="55">
        <f t="shared" si="21"/>
        <v>57</v>
      </c>
      <c r="CE39" s="55">
        <f t="shared" si="21"/>
        <v>61</v>
      </c>
    </row>
    <row r="40" spans="1:83" ht="13.5" thickBot="1">
      <c r="A40" s="59">
        <v>38</v>
      </c>
      <c r="B40" s="195">
        <v>106838</v>
      </c>
      <c r="C40" s="60">
        <v>35</v>
      </c>
      <c r="D40" s="53">
        <v>135</v>
      </c>
      <c r="E40" s="53">
        <v>51</v>
      </c>
      <c r="F40" s="53">
        <v>71</v>
      </c>
      <c r="G40" s="53">
        <v>100</v>
      </c>
      <c r="H40" s="53">
        <v>111</v>
      </c>
      <c r="I40" s="53">
        <v>95</v>
      </c>
      <c r="J40" s="53">
        <v>108</v>
      </c>
      <c r="K40" s="53">
        <v>92</v>
      </c>
      <c r="L40" s="53">
        <v>94</v>
      </c>
      <c r="M40" s="53">
        <v>81</v>
      </c>
      <c r="N40" s="53">
        <v>80</v>
      </c>
      <c r="O40" s="53">
        <v>96</v>
      </c>
      <c r="P40" s="53">
        <v>84</v>
      </c>
      <c r="Q40" s="53">
        <v>63</v>
      </c>
      <c r="R40" s="53">
        <v>51</v>
      </c>
      <c r="S40" s="53">
        <v>64</v>
      </c>
      <c r="T40" s="53">
        <v>48</v>
      </c>
      <c r="U40" s="53">
        <v>55</v>
      </c>
      <c r="V40" s="53">
        <v>64</v>
      </c>
      <c r="W40" s="61">
        <v>26</v>
      </c>
      <c r="X40" s="62">
        <v>31</v>
      </c>
      <c r="Y40" s="62">
        <v>27</v>
      </c>
      <c r="Z40" s="62">
        <v>13</v>
      </c>
      <c r="AA40" s="62">
        <v>19</v>
      </c>
      <c r="AB40" s="62">
        <v>31</v>
      </c>
      <c r="AC40" s="62">
        <v>37</v>
      </c>
      <c r="AD40" s="62">
        <v>108</v>
      </c>
      <c r="AE40" s="62">
        <v>107</v>
      </c>
      <c r="AF40" s="62">
        <v>124</v>
      </c>
      <c r="AG40" s="63">
        <v>106</v>
      </c>
      <c r="AH40" s="63">
        <v>120</v>
      </c>
      <c r="AI40" s="63">
        <v>168</v>
      </c>
      <c r="AJ40" s="63">
        <v>189</v>
      </c>
      <c r="AK40" s="63">
        <v>192</v>
      </c>
      <c r="AL40" s="63">
        <v>172</v>
      </c>
      <c r="AM40" s="63">
        <v>112</v>
      </c>
      <c r="AN40" s="63">
        <v>110</v>
      </c>
      <c r="AO40" s="63">
        <v>93</v>
      </c>
      <c r="AP40" s="64">
        <v>94</v>
      </c>
      <c r="AR40" s="51">
        <v>0</v>
      </c>
      <c r="AS40" s="52">
        <f t="shared" si="24"/>
        <v>100</v>
      </c>
      <c r="AT40" s="52">
        <f t="shared" si="24"/>
        <v>16</v>
      </c>
      <c r="AU40" s="52">
        <f t="shared" si="24"/>
        <v>36</v>
      </c>
      <c r="AV40" s="52">
        <f t="shared" si="24"/>
        <v>65</v>
      </c>
      <c r="AW40" s="52">
        <f t="shared" si="24"/>
        <v>76</v>
      </c>
      <c r="AX40" s="52">
        <f t="shared" si="24"/>
        <v>60</v>
      </c>
      <c r="AY40" s="52">
        <f t="shared" si="24"/>
        <v>73</v>
      </c>
      <c r="AZ40" s="52">
        <f t="shared" si="24"/>
        <v>57</v>
      </c>
      <c r="BA40" s="52">
        <f t="shared" si="24"/>
        <v>59</v>
      </c>
      <c r="BB40" s="52">
        <f t="shared" si="24"/>
        <v>46</v>
      </c>
      <c r="BC40" s="52">
        <f t="shared" si="24"/>
        <v>45</v>
      </c>
      <c r="BD40" s="52">
        <f t="shared" si="24"/>
        <v>61</v>
      </c>
      <c r="BE40" s="52">
        <f t="shared" si="24"/>
        <v>49</v>
      </c>
      <c r="BF40" s="52">
        <f t="shared" si="24"/>
        <v>28</v>
      </c>
      <c r="BG40" s="52">
        <f t="shared" si="24"/>
        <v>16</v>
      </c>
      <c r="BH40" s="52">
        <f t="shared" si="19"/>
        <v>29</v>
      </c>
      <c r="BI40" s="52">
        <f t="shared" si="1"/>
        <v>13</v>
      </c>
      <c r="BJ40" s="52">
        <f t="shared" si="1"/>
        <v>20</v>
      </c>
      <c r="BK40" s="52">
        <f t="shared" si="1"/>
        <v>29</v>
      </c>
      <c r="BL40" s="58">
        <v>0</v>
      </c>
      <c r="BM40" s="55">
        <f t="shared" si="25"/>
        <v>5</v>
      </c>
      <c r="BN40" s="55">
        <f t="shared" si="25"/>
        <v>1</v>
      </c>
      <c r="BO40" s="55">
        <f t="shared" si="25"/>
        <v>-13</v>
      </c>
      <c r="BP40" s="55">
        <f t="shared" si="25"/>
        <v>-7</v>
      </c>
      <c r="BQ40" s="55">
        <f t="shared" si="25"/>
        <v>5</v>
      </c>
      <c r="BR40" s="55">
        <f t="shared" si="25"/>
        <v>11</v>
      </c>
      <c r="BS40" s="55">
        <f t="shared" si="25"/>
        <v>82</v>
      </c>
      <c r="BT40" s="55">
        <f t="shared" si="25"/>
        <v>81</v>
      </c>
      <c r="BU40" s="55">
        <f t="shared" si="25"/>
        <v>98</v>
      </c>
      <c r="BV40" s="55">
        <f t="shared" si="25"/>
        <v>80</v>
      </c>
      <c r="BW40" s="55">
        <f t="shared" si="25"/>
        <v>94</v>
      </c>
      <c r="BX40" s="55">
        <f t="shared" si="25"/>
        <v>142</v>
      </c>
      <c r="BY40" s="55">
        <f t="shared" si="25"/>
        <v>163</v>
      </c>
      <c r="BZ40" s="55">
        <f t="shared" si="25"/>
        <v>166</v>
      </c>
      <c r="CA40" s="55">
        <f t="shared" si="25"/>
        <v>146</v>
      </c>
      <c r="CB40" s="55">
        <f t="shared" si="21"/>
        <v>86</v>
      </c>
      <c r="CC40" s="55">
        <f t="shared" si="21"/>
        <v>84</v>
      </c>
      <c r="CD40" s="55">
        <f t="shared" si="21"/>
        <v>67</v>
      </c>
      <c r="CE40" s="55">
        <f t="shared" si="21"/>
        <v>68</v>
      </c>
    </row>
    <row r="41" spans="1:83" ht="13.5" thickBot="1">
      <c r="A41" s="59">
        <v>39</v>
      </c>
      <c r="B41" s="195">
        <v>106839</v>
      </c>
      <c r="C41" s="60">
        <v>21</v>
      </c>
      <c r="D41" s="53">
        <v>125</v>
      </c>
      <c r="E41" s="53">
        <v>42</v>
      </c>
      <c r="F41" s="53">
        <v>56</v>
      </c>
      <c r="G41" s="53">
        <v>84</v>
      </c>
      <c r="H41" s="53">
        <v>95</v>
      </c>
      <c r="I41" s="53">
        <v>83</v>
      </c>
      <c r="J41" s="53">
        <v>100</v>
      </c>
      <c r="K41" s="53">
        <v>86</v>
      </c>
      <c r="L41" s="53">
        <v>89</v>
      </c>
      <c r="M41" s="53">
        <v>71</v>
      </c>
      <c r="N41" s="53">
        <v>72</v>
      </c>
      <c r="O41" s="53">
        <v>87</v>
      </c>
      <c r="P41" s="53">
        <v>78</v>
      </c>
      <c r="Q41" s="53">
        <v>60</v>
      </c>
      <c r="R41" s="53">
        <v>49</v>
      </c>
      <c r="S41" s="53">
        <v>60</v>
      </c>
      <c r="T41" s="53">
        <v>46</v>
      </c>
      <c r="U41" s="53">
        <v>47</v>
      </c>
      <c r="V41" s="53">
        <v>58</v>
      </c>
      <c r="W41" s="61">
        <v>38</v>
      </c>
      <c r="X41" s="62">
        <v>26</v>
      </c>
      <c r="Y41" s="62">
        <v>37</v>
      </c>
      <c r="Z41" s="62">
        <v>17</v>
      </c>
      <c r="AA41" s="62">
        <v>17</v>
      </c>
      <c r="AB41" s="62">
        <v>27</v>
      </c>
      <c r="AC41" s="62">
        <v>39</v>
      </c>
      <c r="AD41" s="62">
        <v>102</v>
      </c>
      <c r="AE41" s="62">
        <v>105</v>
      </c>
      <c r="AF41" s="62">
        <v>124</v>
      </c>
      <c r="AG41" s="63">
        <v>102</v>
      </c>
      <c r="AH41" s="63">
        <v>118</v>
      </c>
      <c r="AI41" s="63">
        <v>173</v>
      </c>
      <c r="AJ41" s="63">
        <v>194</v>
      </c>
      <c r="AK41" s="63">
        <v>192</v>
      </c>
      <c r="AL41" s="63">
        <v>174</v>
      </c>
      <c r="AM41" s="63">
        <v>116</v>
      </c>
      <c r="AN41" s="63">
        <v>115</v>
      </c>
      <c r="AO41" s="63">
        <v>97</v>
      </c>
      <c r="AP41" s="64">
        <v>100</v>
      </c>
      <c r="AR41" s="51">
        <v>0</v>
      </c>
      <c r="AS41" s="52">
        <f t="shared" si="24"/>
        <v>104</v>
      </c>
      <c r="AT41" s="52">
        <f t="shared" si="24"/>
        <v>21</v>
      </c>
      <c r="AU41" s="52">
        <f t="shared" si="24"/>
        <v>35</v>
      </c>
      <c r="AV41" s="52">
        <f t="shared" si="24"/>
        <v>63</v>
      </c>
      <c r="AW41" s="52">
        <f t="shared" si="24"/>
        <v>74</v>
      </c>
      <c r="AX41" s="52">
        <f t="shared" si="24"/>
        <v>62</v>
      </c>
      <c r="AY41" s="52">
        <f t="shared" si="24"/>
        <v>79</v>
      </c>
      <c r="AZ41" s="52">
        <f t="shared" si="24"/>
        <v>65</v>
      </c>
      <c r="BA41" s="52">
        <f t="shared" si="24"/>
        <v>68</v>
      </c>
      <c r="BB41" s="52">
        <f t="shared" si="24"/>
        <v>50</v>
      </c>
      <c r="BC41" s="52">
        <f t="shared" si="24"/>
        <v>51</v>
      </c>
      <c r="BD41" s="52">
        <f t="shared" si="24"/>
        <v>66</v>
      </c>
      <c r="BE41" s="52">
        <f t="shared" si="24"/>
        <v>57</v>
      </c>
      <c r="BF41" s="52">
        <f t="shared" si="24"/>
        <v>39</v>
      </c>
      <c r="BG41" s="52">
        <f t="shared" si="24"/>
        <v>28</v>
      </c>
      <c r="BH41" s="52">
        <f t="shared" si="19"/>
        <v>39</v>
      </c>
      <c r="BI41" s="52">
        <f t="shared" si="1"/>
        <v>25</v>
      </c>
      <c r="BJ41" s="52">
        <f t="shared" si="1"/>
        <v>26</v>
      </c>
      <c r="BK41" s="52">
        <f t="shared" si="1"/>
        <v>37</v>
      </c>
      <c r="BL41" s="58">
        <v>0</v>
      </c>
      <c r="BM41" s="55">
        <f t="shared" si="25"/>
        <v>-12</v>
      </c>
      <c r="BN41" s="55">
        <f t="shared" si="25"/>
        <v>-1</v>
      </c>
      <c r="BO41" s="55">
        <f t="shared" si="25"/>
        <v>-21</v>
      </c>
      <c r="BP41" s="55">
        <f t="shared" si="25"/>
        <v>-21</v>
      </c>
      <c r="BQ41" s="55">
        <f t="shared" si="25"/>
        <v>-11</v>
      </c>
      <c r="BR41" s="55">
        <f t="shared" si="25"/>
        <v>1</v>
      </c>
      <c r="BS41" s="55">
        <f t="shared" si="25"/>
        <v>64</v>
      </c>
      <c r="BT41" s="55">
        <f t="shared" si="25"/>
        <v>67</v>
      </c>
      <c r="BU41" s="55">
        <f t="shared" si="25"/>
        <v>86</v>
      </c>
      <c r="BV41" s="55">
        <f t="shared" si="25"/>
        <v>64</v>
      </c>
      <c r="BW41" s="55">
        <f t="shared" si="25"/>
        <v>80</v>
      </c>
      <c r="BX41" s="55">
        <f t="shared" si="25"/>
        <v>135</v>
      </c>
      <c r="BY41" s="55">
        <f t="shared" si="25"/>
        <v>156</v>
      </c>
      <c r="BZ41" s="55">
        <f t="shared" si="25"/>
        <v>154</v>
      </c>
      <c r="CA41" s="55">
        <f t="shared" si="25"/>
        <v>136</v>
      </c>
      <c r="CB41" s="55">
        <f t="shared" si="21"/>
        <v>78</v>
      </c>
      <c r="CC41" s="55">
        <f t="shared" si="21"/>
        <v>77</v>
      </c>
      <c r="CD41" s="55">
        <f t="shared" si="21"/>
        <v>59</v>
      </c>
      <c r="CE41" s="55">
        <f t="shared" si="21"/>
        <v>62</v>
      </c>
    </row>
    <row r="42" spans="1:83" ht="13.5" thickBot="1">
      <c r="A42" s="59">
        <v>40</v>
      </c>
      <c r="B42" s="195">
        <v>106840</v>
      </c>
      <c r="C42" s="60">
        <v>23</v>
      </c>
      <c r="D42" s="53">
        <v>128</v>
      </c>
      <c r="E42" s="53">
        <v>51</v>
      </c>
      <c r="F42" s="53">
        <v>71</v>
      </c>
      <c r="G42" s="53">
        <v>101</v>
      </c>
      <c r="H42" s="53">
        <v>113</v>
      </c>
      <c r="I42" s="53">
        <v>100</v>
      </c>
      <c r="J42" s="53">
        <v>104</v>
      </c>
      <c r="K42" s="53">
        <v>93</v>
      </c>
      <c r="L42" s="53">
        <v>96</v>
      </c>
      <c r="M42" s="53">
        <v>81</v>
      </c>
      <c r="N42" s="53">
        <v>83</v>
      </c>
      <c r="O42" s="53">
        <v>97</v>
      </c>
      <c r="P42" s="53">
        <v>78</v>
      </c>
      <c r="Q42" s="53">
        <v>63</v>
      </c>
      <c r="R42" s="53">
        <v>56</v>
      </c>
      <c r="S42" s="53">
        <v>67</v>
      </c>
      <c r="T42" s="53">
        <v>50</v>
      </c>
      <c r="U42" s="53">
        <v>54</v>
      </c>
      <c r="V42" s="53">
        <v>67</v>
      </c>
      <c r="W42" s="61">
        <v>25</v>
      </c>
      <c r="X42" s="62">
        <v>29</v>
      </c>
      <c r="Y42" s="62">
        <v>25</v>
      </c>
      <c r="Z42" s="62">
        <v>20</v>
      </c>
      <c r="AA42" s="62">
        <v>20</v>
      </c>
      <c r="AB42" s="62">
        <v>29</v>
      </c>
      <c r="AC42" s="62">
        <v>41</v>
      </c>
      <c r="AD42" s="62">
        <v>113</v>
      </c>
      <c r="AE42" s="62">
        <v>111</v>
      </c>
      <c r="AF42" s="62">
        <v>129</v>
      </c>
      <c r="AG42" s="63">
        <v>106</v>
      </c>
      <c r="AH42" s="63">
        <v>125</v>
      </c>
      <c r="AI42" s="63">
        <v>170</v>
      </c>
      <c r="AJ42" s="63">
        <v>190</v>
      </c>
      <c r="AK42" s="63">
        <v>188</v>
      </c>
      <c r="AL42" s="63">
        <v>171</v>
      </c>
      <c r="AM42" s="63">
        <v>110</v>
      </c>
      <c r="AN42" s="63">
        <v>106</v>
      </c>
      <c r="AO42" s="63">
        <v>90</v>
      </c>
      <c r="AP42" s="64">
        <v>97</v>
      </c>
      <c r="AR42" s="51">
        <v>0</v>
      </c>
      <c r="AS42" s="52">
        <f t="shared" si="24"/>
        <v>105</v>
      </c>
      <c r="AT42" s="52">
        <f t="shared" si="24"/>
        <v>28</v>
      </c>
      <c r="AU42" s="52">
        <f t="shared" si="24"/>
        <v>48</v>
      </c>
      <c r="AV42" s="52">
        <f t="shared" si="24"/>
        <v>78</v>
      </c>
      <c r="AW42" s="52">
        <f t="shared" si="24"/>
        <v>90</v>
      </c>
      <c r="AX42" s="52">
        <f t="shared" si="24"/>
        <v>77</v>
      </c>
      <c r="AY42" s="52">
        <f t="shared" si="24"/>
        <v>81</v>
      </c>
      <c r="AZ42" s="52">
        <f t="shared" si="24"/>
        <v>70</v>
      </c>
      <c r="BA42" s="52">
        <f t="shared" si="24"/>
        <v>73</v>
      </c>
      <c r="BB42" s="52">
        <f t="shared" si="24"/>
        <v>58</v>
      </c>
      <c r="BC42" s="52">
        <f t="shared" si="24"/>
        <v>60</v>
      </c>
      <c r="BD42" s="52">
        <f t="shared" si="24"/>
        <v>74</v>
      </c>
      <c r="BE42" s="52">
        <f t="shared" si="24"/>
        <v>55</v>
      </c>
      <c r="BF42" s="52">
        <f t="shared" si="24"/>
        <v>40</v>
      </c>
      <c r="BG42" s="52">
        <f t="shared" si="24"/>
        <v>33</v>
      </c>
      <c r="BH42" s="52">
        <f t="shared" si="19"/>
        <v>44</v>
      </c>
      <c r="BI42" s="52">
        <f t="shared" si="1"/>
        <v>27</v>
      </c>
      <c r="BJ42" s="52">
        <f t="shared" si="1"/>
        <v>31</v>
      </c>
      <c r="BK42" s="52">
        <f t="shared" si="1"/>
        <v>44</v>
      </c>
      <c r="BL42" s="58">
        <v>0</v>
      </c>
      <c r="BM42" s="55">
        <f t="shared" si="25"/>
        <v>4</v>
      </c>
      <c r="BN42" s="55">
        <f t="shared" si="25"/>
        <v>0</v>
      </c>
      <c r="BO42" s="55">
        <f t="shared" si="25"/>
        <v>-5</v>
      </c>
      <c r="BP42" s="55">
        <f t="shared" si="25"/>
        <v>-5</v>
      </c>
      <c r="BQ42" s="55">
        <f t="shared" si="25"/>
        <v>4</v>
      </c>
      <c r="BR42" s="55">
        <f t="shared" si="25"/>
        <v>16</v>
      </c>
      <c r="BS42" s="55">
        <f t="shared" si="25"/>
        <v>88</v>
      </c>
      <c r="BT42" s="55">
        <f t="shared" si="25"/>
        <v>86</v>
      </c>
      <c r="BU42" s="55">
        <f t="shared" si="25"/>
        <v>104</v>
      </c>
      <c r="BV42" s="55">
        <f t="shared" si="25"/>
        <v>81</v>
      </c>
      <c r="BW42" s="55">
        <f t="shared" si="25"/>
        <v>100</v>
      </c>
      <c r="BX42" s="55">
        <f t="shared" si="25"/>
        <v>145</v>
      </c>
      <c r="BY42" s="55">
        <f t="shared" si="25"/>
        <v>165</v>
      </c>
      <c r="BZ42" s="55">
        <f t="shared" si="25"/>
        <v>163</v>
      </c>
      <c r="CA42" s="55">
        <f t="shared" si="25"/>
        <v>146</v>
      </c>
      <c r="CB42" s="55">
        <f t="shared" si="21"/>
        <v>85</v>
      </c>
      <c r="CC42" s="55">
        <f t="shared" si="21"/>
        <v>81</v>
      </c>
      <c r="CD42" s="55">
        <f t="shared" si="21"/>
        <v>65</v>
      </c>
      <c r="CE42" s="55">
        <f t="shared" si="21"/>
        <v>72</v>
      </c>
    </row>
    <row r="43" spans="1:83" ht="13.5" thickBot="1">
      <c r="A43" s="59">
        <v>41</v>
      </c>
      <c r="B43" s="195">
        <v>103841</v>
      </c>
      <c r="C43" s="60">
        <v>24</v>
      </c>
      <c r="D43" s="53">
        <v>134</v>
      </c>
      <c r="E43" s="53">
        <v>78</v>
      </c>
      <c r="F43" s="53">
        <v>91</v>
      </c>
      <c r="G43" s="53">
        <v>124</v>
      </c>
      <c r="H43" s="53">
        <v>134</v>
      </c>
      <c r="I43" s="53">
        <v>119</v>
      </c>
      <c r="J43" s="53">
        <v>133</v>
      </c>
      <c r="K43" s="53">
        <v>120</v>
      </c>
      <c r="L43" s="53">
        <v>123</v>
      </c>
      <c r="M43" s="53">
        <v>105</v>
      </c>
      <c r="N43" s="53">
        <v>106</v>
      </c>
      <c r="O43" s="53">
        <v>123</v>
      </c>
      <c r="P43" s="53">
        <v>112</v>
      </c>
      <c r="Q43" s="53">
        <v>90</v>
      </c>
      <c r="R43" s="53">
        <v>83</v>
      </c>
      <c r="S43" s="53">
        <v>94</v>
      </c>
      <c r="T43" s="53">
        <v>80</v>
      </c>
      <c r="U43" s="53">
        <v>82</v>
      </c>
      <c r="V43" s="53">
        <v>92</v>
      </c>
      <c r="W43" s="61">
        <v>33</v>
      </c>
      <c r="X43" s="62">
        <v>32</v>
      </c>
      <c r="Y43" s="62">
        <v>32</v>
      </c>
      <c r="Z43" s="62">
        <v>21</v>
      </c>
      <c r="AA43" s="62">
        <v>15</v>
      </c>
      <c r="AB43" s="62">
        <v>32</v>
      </c>
      <c r="AC43" s="62">
        <v>39</v>
      </c>
      <c r="AD43" s="62">
        <v>109</v>
      </c>
      <c r="AE43" s="62">
        <v>108</v>
      </c>
      <c r="AF43" s="62">
        <v>124</v>
      </c>
      <c r="AG43" s="63">
        <v>106</v>
      </c>
      <c r="AH43" s="63">
        <v>122</v>
      </c>
      <c r="AI43" s="63">
        <v>179</v>
      </c>
      <c r="AJ43" s="63">
        <v>192</v>
      </c>
      <c r="AK43" s="63">
        <v>196</v>
      </c>
      <c r="AL43" s="63">
        <v>186</v>
      </c>
      <c r="AM43" s="63">
        <v>118</v>
      </c>
      <c r="AN43" s="63">
        <v>113</v>
      </c>
      <c r="AO43" s="63">
        <v>99</v>
      </c>
      <c r="AP43" s="64">
        <v>104</v>
      </c>
      <c r="AR43" s="51">
        <v>0</v>
      </c>
      <c r="AS43" s="52">
        <f t="shared" si="24"/>
        <v>110</v>
      </c>
      <c r="AT43" s="52">
        <f t="shared" si="24"/>
        <v>54</v>
      </c>
      <c r="AU43" s="52">
        <f t="shared" si="24"/>
        <v>67</v>
      </c>
      <c r="AV43" s="52">
        <f t="shared" si="24"/>
        <v>100</v>
      </c>
      <c r="AW43" s="52">
        <f t="shared" si="24"/>
        <v>110</v>
      </c>
      <c r="AX43" s="52">
        <f t="shared" si="24"/>
        <v>95</v>
      </c>
      <c r="AY43" s="52">
        <f t="shared" si="24"/>
        <v>109</v>
      </c>
      <c r="AZ43" s="52">
        <f t="shared" si="24"/>
        <v>96</v>
      </c>
      <c r="BA43" s="52">
        <f t="shared" si="24"/>
        <v>99</v>
      </c>
      <c r="BB43" s="52">
        <f t="shared" si="24"/>
        <v>81</v>
      </c>
      <c r="BC43" s="52">
        <f t="shared" si="24"/>
        <v>82</v>
      </c>
      <c r="BD43" s="52">
        <f t="shared" si="24"/>
        <v>99</v>
      </c>
      <c r="BE43" s="52">
        <f t="shared" si="24"/>
        <v>88</v>
      </c>
      <c r="BF43" s="52">
        <f t="shared" si="24"/>
        <v>66</v>
      </c>
      <c r="BG43" s="52">
        <f t="shared" si="24"/>
        <v>59</v>
      </c>
      <c r="BH43" s="52">
        <f t="shared" si="19"/>
        <v>70</v>
      </c>
      <c r="BI43" s="52">
        <f t="shared" si="1"/>
        <v>56</v>
      </c>
      <c r="BJ43" s="52">
        <f t="shared" si="1"/>
        <v>58</v>
      </c>
      <c r="BK43" s="52">
        <f t="shared" si="1"/>
        <v>68</v>
      </c>
      <c r="BL43" s="58">
        <v>0</v>
      </c>
      <c r="BM43" s="55">
        <f t="shared" si="25"/>
        <v>-1</v>
      </c>
      <c r="BN43" s="55">
        <f t="shared" si="25"/>
        <v>-1</v>
      </c>
      <c r="BO43" s="55">
        <f t="shared" si="25"/>
        <v>-12</v>
      </c>
      <c r="BP43" s="55">
        <f t="shared" si="25"/>
        <v>-18</v>
      </c>
      <c r="BQ43" s="55">
        <f t="shared" si="25"/>
        <v>-1</v>
      </c>
      <c r="BR43" s="55">
        <f t="shared" si="25"/>
        <v>6</v>
      </c>
      <c r="BS43" s="55">
        <f t="shared" si="25"/>
        <v>76</v>
      </c>
      <c r="BT43" s="55">
        <f t="shared" si="25"/>
        <v>75</v>
      </c>
      <c r="BU43" s="55">
        <f t="shared" si="25"/>
        <v>91</v>
      </c>
      <c r="BV43" s="55">
        <f t="shared" si="25"/>
        <v>73</v>
      </c>
      <c r="BW43" s="55">
        <f t="shared" si="25"/>
        <v>89</v>
      </c>
      <c r="BX43" s="55">
        <f t="shared" si="25"/>
        <v>146</v>
      </c>
      <c r="BY43" s="55">
        <f t="shared" si="25"/>
        <v>159</v>
      </c>
      <c r="BZ43" s="55">
        <f t="shared" si="25"/>
        <v>163</v>
      </c>
      <c r="CA43" s="55">
        <f t="shared" si="25"/>
        <v>153</v>
      </c>
      <c r="CB43" s="55">
        <f t="shared" si="21"/>
        <v>85</v>
      </c>
      <c r="CC43" s="55">
        <f t="shared" si="21"/>
        <v>80</v>
      </c>
      <c r="CD43" s="55">
        <f t="shared" si="21"/>
        <v>66</v>
      </c>
      <c r="CE43" s="55">
        <f t="shared" si="21"/>
        <v>71</v>
      </c>
    </row>
    <row r="44" spans="1:83" ht="13.5" thickBot="1">
      <c r="A44" s="59">
        <v>42</v>
      </c>
      <c r="B44" s="195">
        <v>106842</v>
      </c>
      <c r="C44" s="60">
        <v>24</v>
      </c>
      <c r="D44" s="53">
        <v>132</v>
      </c>
      <c r="E44" s="53">
        <v>76</v>
      </c>
      <c r="F44" s="53">
        <v>89</v>
      </c>
      <c r="G44" s="53">
        <v>120</v>
      </c>
      <c r="H44" s="53">
        <v>132</v>
      </c>
      <c r="I44" s="53">
        <v>117</v>
      </c>
      <c r="J44" s="53">
        <v>133</v>
      </c>
      <c r="K44" s="53">
        <v>119</v>
      </c>
      <c r="L44" s="53">
        <v>121</v>
      </c>
      <c r="M44" s="53">
        <v>103</v>
      </c>
      <c r="N44" s="53">
        <v>104</v>
      </c>
      <c r="O44" s="53">
        <v>121</v>
      </c>
      <c r="P44" s="53">
        <v>112</v>
      </c>
      <c r="Q44" s="53">
        <v>84</v>
      </c>
      <c r="R44" s="53">
        <v>80</v>
      </c>
      <c r="S44" s="53">
        <v>90</v>
      </c>
      <c r="T44" s="53">
        <v>77</v>
      </c>
      <c r="U44" s="53">
        <v>79</v>
      </c>
      <c r="V44" s="53">
        <v>89</v>
      </c>
      <c r="W44" s="61">
        <v>45</v>
      </c>
      <c r="X44" s="62">
        <v>39</v>
      </c>
      <c r="Y44" s="62">
        <v>44</v>
      </c>
      <c r="Z44" s="62">
        <v>28</v>
      </c>
      <c r="AA44" s="62">
        <v>26</v>
      </c>
      <c r="AB44" s="62">
        <v>40</v>
      </c>
      <c r="AC44" s="62">
        <v>49</v>
      </c>
      <c r="AD44" s="62">
        <v>117</v>
      </c>
      <c r="AE44" s="62">
        <v>117</v>
      </c>
      <c r="AF44" s="62">
        <v>133</v>
      </c>
      <c r="AG44" s="63">
        <v>115</v>
      </c>
      <c r="AH44" s="63">
        <v>133</v>
      </c>
      <c r="AI44" s="63">
        <v>191</v>
      </c>
      <c r="AJ44" s="63">
        <v>202</v>
      </c>
      <c r="AK44" s="63">
        <v>205</v>
      </c>
      <c r="AL44" s="63">
        <v>196</v>
      </c>
      <c r="AM44" s="63">
        <v>125</v>
      </c>
      <c r="AN44" s="63">
        <v>123</v>
      </c>
      <c r="AO44" s="63">
        <v>108</v>
      </c>
      <c r="AP44" s="64">
        <v>112</v>
      </c>
      <c r="AR44" s="51">
        <v>0</v>
      </c>
      <c r="AS44" s="52">
        <f t="shared" si="24"/>
        <v>108</v>
      </c>
      <c r="AT44" s="52">
        <f t="shared" si="24"/>
        <v>52</v>
      </c>
      <c r="AU44" s="52">
        <f t="shared" si="24"/>
        <v>65</v>
      </c>
      <c r="AV44" s="52">
        <f t="shared" si="24"/>
        <v>96</v>
      </c>
      <c r="AW44" s="52">
        <f t="shared" si="24"/>
        <v>108</v>
      </c>
      <c r="AX44" s="52">
        <f t="shared" si="24"/>
        <v>93</v>
      </c>
      <c r="AY44" s="52">
        <f t="shared" si="24"/>
        <v>109</v>
      </c>
      <c r="AZ44" s="52">
        <f t="shared" si="24"/>
        <v>95</v>
      </c>
      <c r="BA44" s="52">
        <f t="shared" si="24"/>
        <v>97</v>
      </c>
      <c r="BB44" s="52">
        <f t="shared" si="24"/>
        <v>79</v>
      </c>
      <c r="BC44" s="52">
        <f t="shared" si="24"/>
        <v>80</v>
      </c>
      <c r="BD44" s="52">
        <f t="shared" si="24"/>
        <v>97</v>
      </c>
      <c r="BE44" s="52">
        <f t="shared" si="24"/>
        <v>88</v>
      </c>
      <c r="BF44" s="52">
        <f t="shared" si="24"/>
        <v>60</v>
      </c>
      <c r="BG44" s="52">
        <f t="shared" si="24"/>
        <v>56</v>
      </c>
      <c r="BH44" s="52">
        <f t="shared" si="19"/>
        <v>66</v>
      </c>
      <c r="BI44" s="52">
        <f t="shared" si="1"/>
        <v>53</v>
      </c>
      <c r="BJ44" s="52">
        <f t="shared" si="1"/>
        <v>55</v>
      </c>
      <c r="BK44" s="52">
        <f t="shared" si="1"/>
        <v>65</v>
      </c>
      <c r="BL44" s="58">
        <v>0</v>
      </c>
      <c r="BM44" s="55">
        <f t="shared" si="25"/>
        <v>-6</v>
      </c>
      <c r="BN44" s="55">
        <f t="shared" si="25"/>
        <v>-1</v>
      </c>
      <c r="BO44" s="55">
        <f t="shared" si="25"/>
        <v>-17</v>
      </c>
      <c r="BP44" s="55">
        <f t="shared" si="25"/>
        <v>-19</v>
      </c>
      <c r="BQ44" s="55">
        <f t="shared" si="25"/>
        <v>-5</v>
      </c>
      <c r="BR44" s="55">
        <f t="shared" si="25"/>
        <v>4</v>
      </c>
      <c r="BS44" s="55">
        <f t="shared" si="25"/>
        <v>72</v>
      </c>
      <c r="BT44" s="55">
        <f t="shared" si="25"/>
        <v>72</v>
      </c>
      <c r="BU44" s="55">
        <f t="shared" si="25"/>
        <v>88</v>
      </c>
      <c r="BV44" s="55">
        <f t="shared" si="25"/>
        <v>70</v>
      </c>
      <c r="BW44" s="55">
        <f t="shared" si="25"/>
        <v>88</v>
      </c>
      <c r="BX44" s="55">
        <f t="shared" si="25"/>
        <v>146</v>
      </c>
      <c r="BY44" s="55">
        <f t="shared" si="25"/>
        <v>157</v>
      </c>
      <c r="BZ44" s="55">
        <f t="shared" si="25"/>
        <v>160</v>
      </c>
      <c r="CA44" s="55">
        <f t="shared" si="25"/>
        <v>151</v>
      </c>
      <c r="CB44" s="55">
        <f t="shared" si="21"/>
        <v>80</v>
      </c>
      <c r="CC44" s="55">
        <f t="shared" si="21"/>
        <v>78</v>
      </c>
      <c r="CD44" s="55">
        <f t="shared" si="21"/>
        <v>63</v>
      </c>
      <c r="CE44" s="55">
        <f t="shared" si="21"/>
        <v>67</v>
      </c>
    </row>
    <row r="45" spans="1:83" ht="13.5" thickBot="1">
      <c r="A45" s="59">
        <v>43</v>
      </c>
      <c r="B45" s="195">
        <v>106843</v>
      </c>
      <c r="C45" s="60">
        <v>34</v>
      </c>
      <c r="D45" s="53">
        <v>143</v>
      </c>
      <c r="E45" s="53">
        <v>81</v>
      </c>
      <c r="F45" s="53">
        <v>95</v>
      </c>
      <c r="G45" s="53">
        <v>126</v>
      </c>
      <c r="H45" s="53">
        <v>137</v>
      </c>
      <c r="I45" s="53">
        <v>122</v>
      </c>
      <c r="J45" s="53">
        <v>128</v>
      </c>
      <c r="K45" s="53">
        <v>115</v>
      </c>
      <c r="L45" s="53">
        <v>115</v>
      </c>
      <c r="M45" s="53">
        <v>102</v>
      </c>
      <c r="N45" s="53">
        <v>100</v>
      </c>
      <c r="O45" s="53">
        <v>115</v>
      </c>
      <c r="P45" s="53">
        <v>106</v>
      </c>
      <c r="Q45" s="53">
        <v>80</v>
      </c>
      <c r="R45" s="53">
        <v>75</v>
      </c>
      <c r="S45" s="53">
        <v>85</v>
      </c>
      <c r="T45" s="53">
        <v>71</v>
      </c>
      <c r="U45" s="53">
        <v>75</v>
      </c>
      <c r="V45" s="53">
        <v>85</v>
      </c>
      <c r="W45" s="61">
        <v>30</v>
      </c>
      <c r="X45" s="62">
        <v>37</v>
      </c>
      <c r="Y45" s="62">
        <v>29</v>
      </c>
      <c r="Z45" s="62">
        <v>21</v>
      </c>
      <c r="AA45" s="62">
        <v>16</v>
      </c>
      <c r="AB45" s="62">
        <v>36</v>
      </c>
      <c r="AC45" s="62">
        <v>34</v>
      </c>
      <c r="AD45" s="62">
        <v>110</v>
      </c>
      <c r="AE45" s="62">
        <v>111</v>
      </c>
      <c r="AF45" s="62">
        <v>129</v>
      </c>
      <c r="AG45" s="63">
        <v>109</v>
      </c>
      <c r="AH45" s="63">
        <v>121</v>
      </c>
      <c r="AI45" s="63">
        <v>183</v>
      </c>
      <c r="AJ45" s="63">
        <v>194</v>
      </c>
      <c r="AK45" s="63">
        <v>194</v>
      </c>
      <c r="AL45" s="63">
        <v>180</v>
      </c>
      <c r="AM45" s="63">
        <v>118</v>
      </c>
      <c r="AN45" s="63">
        <v>110</v>
      </c>
      <c r="AO45" s="63">
        <v>96</v>
      </c>
      <c r="AP45" s="64">
        <v>102</v>
      </c>
      <c r="AR45" s="51">
        <v>0</v>
      </c>
      <c r="AS45" s="52">
        <f t="shared" si="24"/>
        <v>109</v>
      </c>
      <c r="AT45" s="52">
        <f t="shared" si="24"/>
        <v>47</v>
      </c>
      <c r="AU45" s="52">
        <f t="shared" si="24"/>
        <v>61</v>
      </c>
      <c r="AV45" s="52">
        <f t="shared" si="24"/>
        <v>92</v>
      </c>
      <c r="AW45" s="52">
        <f t="shared" si="24"/>
        <v>103</v>
      </c>
      <c r="AX45" s="52">
        <f t="shared" si="24"/>
        <v>88</v>
      </c>
      <c r="AY45" s="52">
        <f t="shared" si="24"/>
        <v>94</v>
      </c>
      <c r="AZ45" s="52">
        <f t="shared" si="24"/>
        <v>81</v>
      </c>
      <c r="BA45" s="52">
        <f t="shared" si="24"/>
        <v>81</v>
      </c>
      <c r="BB45" s="52">
        <f t="shared" si="24"/>
        <v>68</v>
      </c>
      <c r="BC45" s="52">
        <f t="shared" si="24"/>
        <v>66</v>
      </c>
      <c r="BD45" s="52">
        <f t="shared" si="24"/>
        <v>81</v>
      </c>
      <c r="BE45" s="52">
        <f t="shared" si="24"/>
        <v>72</v>
      </c>
      <c r="BF45" s="52">
        <f t="shared" si="24"/>
        <v>46</v>
      </c>
      <c r="BG45" s="52">
        <f t="shared" si="24"/>
        <v>41</v>
      </c>
      <c r="BH45" s="52">
        <f t="shared" si="19"/>
        <v>51</v>
      </c>
      <c r="BI45" s="52">
        <f t="shared" si="1"/>
        <v>37</v>
      </c>
      <c r="BJ45" s="52">
        <f t="shared" si="1"/>
        <v>41</v>
      </c>
      <c r="BK45" s="52">
        <f t="shared" si="1"/>
        <v>51</v>
      </c>
      <c r="BL45" s="58">
        <v>0</v>
      </c>
      <c r="BM45" s="55">
        <f t="shared" si="25"/>
        <v>7</v>
      </c>
      <c r="BN45" s="55">
        <f t="shared" si="25"/>
        <v>-1</v>
      </c>
      <c r="BO45" s="55">
        <f t="shared" si="25"/>
        <v>-9</v>
      </c>
      <c r="BP45" s="55">
        <f t="shared" si="25"/>
        <v>-14</v>
      </c>
      <c r="BQ45" s="55">
        <f t="shared" si="25"/>
        <v>6</v>
      </c>
      <c r="BR45" s="55">
        <f t="shared" si="25"/>
        <v>4</v>
      </c>
      <c r="BS45" s="55">
        <f t="shared" si="25"/>
        <v>80</v>
      </c>
      <c r="BT45" s="55">
        <f t="shared" si="25"/>
        <v>81</v>
      </c>
      <c r="BU45" s="55">
        <f t="shared" si="25"/>
        <v>99</v>
      </c>
      <c r="BV45" s="55">
        <f t="shared" si="25"/>
        <v>79</v>
      </c>
      <c r="BW45" s="55">
        <f t="shared" si="25"/>
        <v>91</v>
      </c>
      <c r="BX45" s="55">
        <f t="shared" si="25"/>
        <v>153</v>
      </c>
      <c r="BY45" s="55">
        <f t="shared" si="25"/>
        <v>164</v>
      </c>
      <c r="BZ45" s="55">
        <f t="shared" si="25"/>
        <v>164</v>
      </c>
      <c r="CA45" s="55">
        <f t="shared" si="25"/>
        <v>150</v>
      </c>
      <c r="CB45" s="55">
        <f t="shared" si="21"/>
        <v>88</v>
      </c>
      <c r="CC45" s="55">
        <f t="shared" si="21"/>
        <v>80</v>
      </c>
      <c r="CD45" s="55">
        <f t="shared" si="21"/>
        <v>66</v>
      </c>
      <c r="CE45" s="55">
        <f t="shared" si="21"/>
        <v>72</v>
      </c>
    </row>
    <row r="46" spans="1:83" ht="13.5" thickBot="1">
      <c r="A46" s="59">
        <v>44</v>
      </c>
      <c r="B46" s="195">
        <v>106844</v>
      </c>
      <c r="C46" s="60">
        <v>42</v>
      </c>
      <c r="D46" s="53">
        <v>139</v>
      </c>
      <c r="E46" s="53">
        <v>65</v>
      </c>
      <c r="F46" s="53">
        <v>76</v>
      </c>
      <c r="G46" s="53">
        <v>105</v>
      </c>
      <c r="H46" s="53">
        <v>120</v>
      </c>
      <c r="I46" s="53">
        <v>105</v>
      </c>
      <c r="J46" s="53">
        <v>117</v>
      </c>
      <c r="K46" s="53">
        <v>103</v>
      </c>
      <c r="L46" s="53">
        <v>102</v>
      </c>
      <c r="M46" s="53">
        <v>91</v>
      </c>
      <c r="N46" s="53">
        <v>91</v>
      </c>
      <c r="O46" s="53">
        <v>109</v>
      </c>
      <c r="P46" s="53">
        <v>101</v>
      </c>
      <c r="Q46" s="53">
        <v>77</v>
      </c>
      <c r="R46" s="53">
        <v>68</v>
      </c>
      <c r="S46" s="53">
        <v>77</v>
      </c>
      <c r="T46" s="53">
        <v>64</v>
      </c>
      <c r="U46" s="53">
        <v>65</v>
      </c>
      <c r="V46" s="53">
        <v>76</v>
      </c>
      <c r="W46" s="61">
        <v>49</v>
      </c>
      <c r="X46" s="62">
        <v>43</v>
      </c>
      <c r="Y46" s="62">
        <v>48</v>
      </c>
      <c r="Z46" s="62">
        <v>32</v>
      </c>
      <c r="AA46" s="62">
        <v>29</v>
      </c>
      <c r="AB46" s="62">
        <v>43</v>
      </c>
      <c r="AC46" s="62">
        <v>50</v>
      </c>
      <c r="AD46" s="62">
        <v>122</v>
      </c>
      <c r="AE46" s="62">
        <v>120</v>
      </c>
      <c r="AF46" s="62">
        <v>137</v>
      </c>
      <c r="AG46" s="63">
        <v>120</v>
      </c>
      <c r="AH46" s="63">
        <v>136</v>
      </c>
      <c r="AI46" s="63">
        <v>190</v>
      </c>
      <c r="AJ46" s="63">
        <v>209</v>
      </c>
      <c r="AK46" s="63">
        <v>212</v>
      </c>
      <c r="AL46" s="63">
        <v>194</v>
      </c>
      <c r="AM46" s="63">
        <v>135</v>
      </c>
      <c r="AN46" s="63">
        <v>129</v>
      </c>
      <c r="AO46" s="63">
        <v>112</v>
      </c>
      <c r="AP46" s="64">
        <v>120</v>
      </c>
      <c r="AR46" s="51">
        <v>0</v>
      </c>
      <c r="AS46" s="52">
        <f t="shared" si="24"/>
        <v>97</v>
      </c>
      <c r="AT46" s="52">
        <f t="shared" si="24"/>
        <v>23</v>
      </c>
      <c r="AU46" s="52">
        <f t="shared" si="24"/>
        <v>34</v>
      </c>
      <c r="AV46" s="52">
        <f t="shared" si="24"/>
        <v>63</v>
      </c>
      <c r="AW46" s="52">
        <f t="shared" si="24"/>
        <v>78</v>
      </c>
      <c r="AX46" s="52">
        <f t="shared" si="24"/>
        <v>63</v>
      </c>
      <c r="AY46" s="52">
        <f t="shared" si="24"/>
        <v>75</v>
      </c>
      <c r="AZ46" s="52">
        <f t="shared" si="24"/>
        <v>61</v>
      </c>
      <c r="BA46" s="52">
        <f t="shared" si="24"/>
        <v>60</v>
      </c>
      <c r="BB46" s="52">
        <f t="shared" si="24"/>
        <v>49</v>
      </c>
      <c r="BC46" s="52">
        <f t="shared" si="24"/>
        <v>49</v>
      </c>
      <c r="BD46" s="52">
        <f t="shared" si="24"/>
        <v>67</v>
      </c>
      <c r="BE46" s="52">
        <f t="shared" si="24"/>
        <v>59</v>
      </c>
      <c r="BF46" s="52">
        <f t="shared" si="24"/>
        <v>35</v>
      </c>
      <c r="BG46" s="52">
        <f t="shared" si="24"/>
        <v>26</v>
      </c>
      <c r="BH46" s="52">
        <f t="shared" si="19"/>
        <v>35</v>
      </c>
      <c r="BI46" s="52">
        <f t="shared" si="1"/>
        <v>22</v>
      </c>
      <c r="BJ46" s="52">
        <f t="shared" si="1"/>
        <v>23</v>
      </c>
      <c r="BK46" s="52">
        <f t="shared" si="1"/>
        <v>34</v>
      </c>
      <c r="BL46" s="58">
        <v>0</v>
      </c>
      <c r="BM46" s="55">
        <f t="shared" si="25"/>
        <v>-6</v>
      </c>
      <c r="BN46" s="55">
        <f t="shared" si="25"/>
        <v>-1</v>
      </c>
      <c r="BO46" s="55">
        <f t="shared" si="25"/>
        <v>-17</v>
      </c>
      <c r="BP46" s="55">
        <f t="shared" si="25"/>
        <v>-20</v>
      </c>
      <c r="BQ46" s="55">
        <f t="shared" si="25"/>
        <v>-6</v>
      </c>
      <c r="BR46" s="55">
        <f t="shared" si="25"/>
        <v>1</v>
      </c>
      <c r="BS46" s="55">
        <f t="shared" si="25"/>
        <v>73</v>
      </c>
      <c r="BT46" s="55">
        <f t="shared" si="25"/>
        <v>71</v>
      </c>
      <c r="BU46" s="55">
        <f t="shared" si="25"/>
        <v>88</v>
      </c>
      <c r="BV46" s="55">
        <f t="shared" si="25"/>
        <v>71</v>
      </c>
      <c r="BW46" s="55">
        <f t="shared" si="25"/>
        <v>87</v>
      </c>
      <c r="BX46" s="55">
        <f t="shared" si="25"/>
        <v>141</v>
      </c>
      <c r="BY46" s="55">
        <f t="shared" si="25"/>
        <v>160</v>
      </c>
      <c r="BZ46" s="55">
        <f t="shared" si="25"/>
        <v>163</v>
      </c>
      <c r="CA46" s="55">
        <f t="shared" si="25"/>
        <v>145</v>
      </c>
      <c r="CB46" s="55">
        <f t="shared" si="21"/>
        <v>86</v>
      </c>
      <c r="CC46" s="55">
        <f t="shared" si="21"/>
        <v>80</v>
      </c>
      <c r="CD46" s="55">
        <f t="shared" si="21"/>
        <v>63</v>
      </c>
      <c r="CE46" s="55">
        <f t="shared" si="21"/>
        <v>71</v>
      </c>
    </row>
    <row r="47" spans="1:83" ht="13.5" thickBot="1">
      <c r="A47" s="59">
        <v>45</v>
      </c>
      <c r="B47" s="195">
        <v>106845</v>
      </c>
      <c r="C47" s="60">
        <v>22</v>
      </c>
      <c r="D47" s="53">
        <v>130</v>
      </c>
      <c r="E47" s="53">
        <v>42</v>
      </c>
      <c r="F47" s="53">
        <v>59</v>
      </c>
      <c r="G47" s="53">
        <v>88</v>
      </c>
      <c r="H47" s="53">
        <v>105</v>
      </c>
      <c r="I47" s="53">
        <v>88</v>
      </c>
      <c r="J47" s="53">
        <v>99</v>
      </c>
      <c r="K47" s="53">
        <v>84</v>
      </c>
      <c r="L47" s="53">
        <v>89</v>
      </c>
      <c r="M47" s="53">
        <v>74</v>
      </c>
      <c r="N47" s="53">
        <v>73</v>
      </c>
      <c r="O47" s="53">
        <v>88</v>
      </c>
      <c r="P47" s="53">
        <v>76</v>
      </c>
      <c r="Q47" s="53">
        <v>60</v>
      </c>
      <c r="R47" s="53">
        <v>48</v>
      </c>
      <c r="S47" s="53">
        <v>55</v>
      </c>
      <c r="T47" s="53">
        <v>42</v>
      </c>
      <c r="U47" s="53">
        <v>44</v>
      </c>
      <c r="V47" s="53">
        <v>56</v>
      </c>
      <c r="W47" s="61">
        <v>31</v>
      </c>
      <c r="X47" s="62">
        <v>31</v>
      </c>
      <c r="Y47" s="62">
        <v>31</v>
      </c>
      <c r="Z47" s="62">
        <v>18</v>
      </c>
      <c r="AA47" s="62">
        <v>16</v>
      </c>
      <c r="AB47" s="62">
        <v>31</v>
      </c>
      <c r="AC47" s="62">
        <v>37</v>
      </c>
      <c r="AD47" s="62">
        <v>108</v>
      </c>
      <c r="AE47" s="62">
        <v>109</v>
      </c>
      <c r="AF47" s="62">
        <v>124</v>
      </c>
      <c r="AG47" s="63">
        <v>107</v>
      </c>
      <c r="AH47" s="63">
        <v>118</v>
      </c>
      <c r="AI47" s="63">
        <v>173</v>
      </c>
      <c r="AJ47" s="63">
        <v>190</v>
      </c>
      <c r="AK47" s="63">
        <v>194</v>
      </c>
      <c r="AL47" s="63">
        <v>170</v>
      </c>
      <c r="AM47" s="63">
        <v>116</v>
      </c>
      <c r="AN47" s="63">
        <v>114</v>
      </c>
      <c r="AO47" s="63">
        <v>99</v>
      </c>
      <c r="AP47" s="64">
        <v>102</v>
      </c>
      <c r="AR47" s="51">
        <v>0</v>
      </c>
      <c r="AS47" s="52">
        <f t="shared" si="24"/>
        <v>108</v>
      </c>
      <c r="AT47" s="52">
        <f t="shared" si="24"/>
        <v>20</v>
      </c>
      <c r="AU47" s="52">
        <f t="shared" si="24"/>
        <v>37</v>
      </c>
      <c r="AV47" s="52">
        <f t="shared" si="24"/>
        <v>66</v>
      </c>
      <c r="AW47" s="52">
        <f t="shared" si="24"/>
        <v>83</v>
      </c>
      <c r="AX47" s="52">
        <f t="shared" si="24"/>
        <v>66</v>
      </c>
      <c r="AY47" s="52">
        <f t="shared" si="24"/>
        <v>77</v>
      </c>
      <c r="AZ47" s="52">
        <f t="shared" si="24"/>
        <v>62</v>
      </c>
      <c r="BA47" s="52">
        <f t="shared" si="24"/>
        <v>67</v>
      </c>
      <c r="BB47" s="52">
        <f t="shared" si="24"/>
        <v>52</v>
      </c>
      <c r="BC47" s="52">
        <f t="shared" si="24"/>
        <v>51</v>
      </c>
      <c r="BD47" s="52">
        <f t="shared" si="24"/>
        <v>66</v>
      </c>
      <c r="BE47" s="52">
        <f t="shared" si="24"/>
        <v>54</v>
      </c>
      <c r="BF47" s="52">
        <f t="shared" si="24"/>
        <v>38</v>
      </c>
      <c r="BG47" s="52">
        <f t="shared" si="24"/>
        <v>26</v>
      </c>
      <c r="BH47" s="52">
        <f t="shared" si="19"/>
        <v>33</v>
      </c>
      <c r="BI47" s="52">
        <f t="shared" si="1"/>
        <v>20</v>
      </c>
      <c r="BJ47" s="52">
        <f t="shared" si="1"/>
        <v>22</v>
      </c>
      <c r="BK47" s="52">
        <f t="shared" si="1"/>
        <v>34</v>
      </c>
      <c r="BL47" s="58">
        <v>0</v>
      </c>
      <c r="BM47" s="55">
        <f t="shared" si="25"/>
        <v>0</v>
      </c>
      <c r="BN47" s="55">
        <f t="shared" si="25"/>
        <v>0</v>
      </c>
      <c r="BO47" s="55">
        <f t="shared" si="25"/>
        <v>-13</v>
      </c>
      <c r="BP47" s="55">
        <f t="shared" si="25"/>
        <v>-15</v>
      </c>
      <c r="BQ47" s="55">
        <f t="shared" si="25"/>
        <v>0</v>
      </c>
      <c r="BR47" s="55">
        <f t="shared" si="25"/>
        <v>6</v>
      </c>
      <c r="BS47" s="55">
        <f t="shared" si="25"/>
        <v>77</v>
      </c>
      <c r="BT47" s="55">
        <f t="shared" si="25"/>
        <v>78</v>
      </c>
      <c r="BU47" s="55">
        <f t="shared" si="25"/>
        <v>93</v>
      </c>
      <c r="BV47" s="55">
        <f t="shared" si="25"/>
        <v>76</v>
      </c>
      <c r="BW47" s="55">
        <f t="shared" si="25"/>
        <v>87</v>
      </c>
      <c r="BX47" s="55">
        <f t="shared" si="25"/>
        <v>142</v>
      </c>
      <c r="BY47" s="55">
        <f t="shared" si="25"/>
        <v>159</v>
      </c>
      <c r="BZ47" s="55">
        <f t="shared" si="25"/>
        <v>163</v>
      </c>
      <c r="CA47" s="55">
        <f t="shared" si="25"/>
        <v>139</v>
      </c>
      <c r="CB47" s="55">
        <f t="shared" si="21"/>
        <v>85</v>
      </c>
      <c r="CC47" s="55">
        <f t="shared" si="21"/>
        <v>83</v>
      </c>
      <c r="CD47" s="55">
        <f t="shared" si="21"/>
        <v>68</v>
      </c>
      <c r="CE47" s="55">
        <f t="shared" si="21"/>
        <v>71</v>
      </c>
    </row>
    <row r="48" spans="1:83" ht="13.5" thickBot="1">
      <c r="A48" s="59">
        <v>46</v>
      </c>
      <c r="B48" s="195">
        <v>106846</v>
      </c>
      <c r="C48" s="60">
        <v>45</v>
      </c>
      <c r="D48" s="53">
        <v>151</v>
      </c>
      <c r="E48" s="53">
        <v>68</v>
      </c>
      <c r="F48" s="53">
        <v>82</v>
      </c>
      <c r="G48" s="53">
        <v>117</v>
      </c>
      <c r="H48" s="53">
        <v>129</v>
      </c>
      <c r="I48" s="53">
        <v>112</v>
      </c>
      <c r="J48" s="53">
        <v>124</v>
      </c>
      <c r="K48" s="53">
        <v>109</v>
      </c>
      <c r="L48" s="53">
        <v>114</v>
      </c>
      <c r="M48" s="53">
        <v>97</v>
      </c>
      <c r="N48" s="53">
        <v>96</v>
      </c>
      <c r="O48" s="53">
        <v>112</v>
      </c>
      <c r="P48" s="53">
        <v>101</v>
      </c>
      <c r="Q48" s="53">
        <v>81</v>
      </c>
      <c r="R48" s="53">
        <v>69</v>
      </c>
      <c r="S48" s="53">
        <v>79</v>
      </c>
      <c r="T48" s="53">
        <v>64</v>
      </c>
      <c r="U48" s="53">
        <v>69</v>
      </c>
      <c r="V48" s="53">
        <v>78</v>
      </c>
      <c r="W48" s="61">
        <v>28</v>
      </c>
      <c r="X48" s="62">
        <v>28</v>
      </c>
      <c r="Y48" s="62">
        <v>28</v>
      </c>
      <c r="Z48" s="62">
        <v>13</v>
      </c>
      <c r="AA48" s="62">
        <v>13</v>
      </c>
      <c r="AB48" s="62">
        <v>28</v>
      </c>
      <c r="AC48" s="62">
        <v>35</v>
      </c>
      <c r="AD48" s="62">
        <v>105</v>
      </c>
      <c r="AE48" s="62">
        <v>104</v>
      </c>
      <c r="AF48" s="62">
        <v>121</v>
      </c>
      <c r="AG48" s="63">
        <v>102</v>
      </c>
      <c r="AH48" s="63">
        <v>116</v>
      </c>
      <c r="AI48" s="63">
        <v>172</v>
      </c>
      <c r="AJ48" s="63">
        <v>185</v>
      </c>
      <c r="AK48" s="63">
        <v>187</v>
      </c>
      <c r="AL48" s="63">
        <v>167</v>
      </c>
      <c r="AM48" s="63">
        <v>112</v>
      </c>
      <c r="AN48" s="63">
        <v>105</v>
      </c>
      <c r="AO48" s="63">
        <v>91</v>
      </c>
      <c r="AP48" s="64">
        <v>95</v>
      </c>
      <c r="AR48" s="51">
        <v>0</v>
      </c>
      <c r="AS48" s="52">
        <f t="shared" si="24"/>
        <v>106</v>
      </c>
      <c r="AT48" s="52">
        <f t="shared" si="24"/>
        <v>23</v>
      </c>
      <c r="AU48" s="52">
        <f t="shared" si="24"/>
        <v>37</v>
      </c>
      <c r="AV48" s="52">
        <f t="shared" si="24"/>
        <v>72</v>
      </c>
      <c r="AW48" s="52">
        <f t="shared" si="24"/>
        <v>84</v>
      </c>
      <c r="AX48" s="52">
        <f t="shared" si="24"/>
        <v>67</v>
      </c>
      <c r="AY48" s="52">
        <f t="shared" si="24"/>
        <v>79</v>
      </c>
      <c r="AZ48" s="52">
        <f t="shared" si="24"/>
        <v>64</v>
      </c>
      <c r="BA48" s="52">
        <f t="shared" si="24"/>
        <v>69</v>
      </c>
      <c r="BB48" s="52">
        <f t="shared" si="24"/>
        <v>52</v>
      </c>
      <c r="BC48" s="52">
        <f t="shared" si="24"/>
        <v>51</v>
      </c>
      <c r="BD48" s="52">
        <f t="shared" si="24"/>
        <v>67</v>
      </c>
      <c r="BE48" s="52">
        <f t="shared" si="24"/>
        <v>56</v>
      </c>
      <c r="BF48" s="52">
        <f t="shared" si="24"/>
        <v>36</v>
      </c>
      <c r="BG48" s="52">
        <f t="shared" si="24"/>
        <v>24</v>
      </c>
      <c r="BH48" s="52">
        <f t="shared" si="19"/>
        <v>34</v>
      </c>
      <c r="BI48" s="52">
        <f t="shared" si="1"/>
        <v>19</v>
      </c>
      <c r="BJ48" s="52">
        <f t="shared" si="1"/>
        <v>24</v>
      </c>
      <c r="BK48" s="52">
        <f t="shared" si="1"/>
        <v>33</v>
      </c>
      <c r="BL48" s="58">
        <v>0</v>
      </c>
      <c r="BM48" s="55">
        <f t="shared" si="25"/>
        <v>0</v>
      </c>
      <c r="BN48" s="55">
        <f t="shared" si="25"/>
        <v>0</v>
      </c>
      <c r="BO48" s="55">
        <f t="shared" si="25"/>
        <v>-15</v>
      </c>
      <c r="BP48" s="55">
        <f t="shared" si="25"/>
        <v>-15</v>
      </c>
      <c r="BQ48" s="55">
        <f t="shared" si="25"/>
        <v>0</v>
      </c>
      <c r="BR48" s="55">
        <f t="shared" si="25"/>
        <v>7</v>
      </c>
      <c r="BS48" s="55">
        <f t="shared" si="25"/>
        <v>77</v>
      </c>
      <c r="BT48" s="55">
        <f t="shared" si="25"/>
        <v>76</v>
      </c>
      <c r="BU48" s="55">
        <f t="shared" si="25"/>
        <v>93</v>
      </c>
      <c r="BV48" s="55">
        <f t="shared" si="25"/>
        <v>74</v>
      </c>
      <c r="BW48" s="55">
        <f t="shared" si="25"/>
        <v>88</v>
      </c>
      <c r="BX48" s="55">
        <f t="shared" si="25"/>
        <v>144</v>
      </c>
      <c r="BY48" s="55">
        <f t="shared" si="25"/>
        <v>157</v>
      </c>
      <c r="BZ48" s="55">
        <f t="shared" si="25"/>
        <v>159</v>
      </c>
      <c r="CA48" s="55">
        <f t="shared" si="25"/>
        <v>139</v>
      </c>
      <c r="CB48" s="55">
        <f t="shared" si="21"/>
        <v>84</v>
      </c>
      <c r="CC48" s="55">
        <f t="shared" si="21"/>
        <v>77</v>
      </c>
      <c r="CD48" s="55">
        <f t="shared" si="21"/>
        <v>63</v>
      </c>
      <c r="CE48" s="55">
        <f t="shared" si="21"/>
        <v>67</v>
      </c>
    </row>
    <row r="49" spans="1:83" ht="13.5" thickBot="1">
      <c r="A49" s="59">
        <v>47</v>
      </c>
      <c r="B49" s="195">
        <v>106847</v>
      </c>
      <c r="C49" s="60">
        <v>34</v>
      </c>
      <c r="D49" s="53">
        <v>140</v>
      </c>
      <c r="E49" s="53">
        <v>43</v>
      </c>
      <c r="F49" s="53">
        <v>58</v>
      </c>
      <c r="G49" s="53">
        <v>93</v>
      </c>
      <c r="H49" s="53">
        <v>107</v>
      </c>
      <c r="I49" s="53">
        <v>93</v>
      </c>
      <c r="J49" s="53">
        <v>113</v>
      </c>
      <c r="K49" s="53">
        <v>96</v>
      </c>
      <c r="L49" s="53">
        <v>100</v>
      </c>
      <c r="M49" s="53">
        <v>84</v>
      </c>
      <c r="N49" s="53">
        <v>86</v>
      </c>
      <c r="O49" s="53">
        <v>104</v>
      </c>
      <c r="P49" s="53">
        <v>91</v>
      </c>
      <c r="Q49" s="53">
        <v>78</v>
      </c>
      <c r="R49" s="53">
        <v>65</v>
      </c>
      <c r="S49" s="53">
        <v>66</v>
      </c>
      <c r="T49" s="53">
        <v>51</v>
      </c>
      <c r="U49" s="53">
        <v>55</v>
      </c>
      <c r="V49" s="53">
        <v>65</v>
      </c>
      <c r="W49" s="61">
        <v>30</v>
      </c>
      <c r="X49" s="62">
        <v>27</v>
      </c>
      <c r="Y49" s="62">
        <v>30</v>
      </c>
      <c r="Z49" s="62">
        <v>21</v>
      </c>
      <c r="AA49" s="62">
        <v>13</v>
      </c>
      <c r="AB49" s="62">
        <v>28</v>
      </c>
      <c r="AC49" s="62">
        <v>34</v>
      </c>
      <c r="AD49" s="62">
        <v>102</v>
      </c>
      <c r="AE49" s="62">
        <v>102</v>
      </c>
      <c r="AF49" s="62">
        <v>121</v>
      </c>
      <c r="AG49" s="63">
        <v>101</v>
      </c>
      <c r="AH49" s="63">
        <v>118</v>
      </c>
      <c r="AI49" s="63">
        <v>166</v>
      </c>
      <c r="AJ49" s="63">
        <v>187</v>
      </c>
      <c r="AK49" s="63">
        <v>187</v>
      </c>
      <c r="AL49" s="63">
        <v>172</v>
      </c>
      <c r="AM49" s="63">
        <v>109</v>
      </c>
      <c r="AN49" s="63">
        <v>105</v>
      </c>
      <c r="AO49" s="63">
        <v>91</v>
      </c>
      <c r="AP49" s="64">
        <v>94</v>
      </c>
      <c r="AR49" s="51">
        <v>0</v>
      </c>
      <c r="AS49" s="52">
        <f t="shared" si="24"/>
        <v>106</v>
      </c>
      <c r="AT49" s="52">
        <f t="shared" si="24"/>
        <v>9</v>
      </c>
      <c r="AU49" s="52">
        <f t="shared" si="24"/>
        <v>24</v>
      </c>
      <c r="AV49" s="52">
        <f t="shared" si="24"/>
        <v>59</v>
      </c>
      <c r="AW49" s="52">
        <f t="shared" si="24"/>
        <v>73</v>
      </c>
      <c r="AX49" s="52">
        <f t="shared" si="24"/>
        <v>59</v>
      </c>
      <c r="AY49" s="52">
        <f t="shared" si="24"/>
        <v>79</v>
      </c>
      <c r="AZ49" s="52">
        <f t="shared" si="24"/>
        <v>62</v>
      </c>
      <c r="BA49" s="52">
        <f t="shared" si="24"/>
        <v>66</v>
      </c>
      <c r="BB49" s="52">
        <f t="shared" si="24"/>
        <v>50</v>
      </c>
      <c r="BC49" s="52">
        <f t="shared" si="24"/>
        <v>52</v>
      </c>
      <c r="BD49" s="52">
        <f t="shared" si="24"/>
        <v>70</v>
      </c>
      <c r="BE49" s="52">
        <f t="shared" si="24"/>
        <v>57</v>
      </c>
      <c r="BF49" s="52">
        <f t="shared" si="24"/>
        <v>44</v>
      </c>
      <c r="BG49" s="52">
        <f t="shared" si="24"/>
        <v>31</v>
      </c>
      <c r="BH49" s="52">
        <f t="shared" si="19"/>
        <v>32</v>
      </c>
      <c r="BI49" s="52">
        <f t="shared" si="1"/>
        <v>17</v>
      </c>
      <c r="BJ49" s="52">
        <f t="shared" si="1"/>
        <v>21</v>
      </c>
      <c r="BK49" s="52">
        <f t="shared" si="1"/>
        <v>31</v>
      </c>
      <c r="BL49" s="58">
        <v>0</v>
      </c>
      <c r="BM49" s="55">
        <f t="shared" si="25"/>
        <v>-3</v>
      </c>
      <c r="BN49" s="55">
        <f t="shared" si="25"/>
        <v>0</v>
      </c>
      <c r="BO49" s="55">
        <f t="shared" si="25"/>
        <v>-9</v>
      </c>
      <c r="BP49" s="55">
        <f t="shared" si="25"/>
        <v>-17</v>
      </c>
      <c r="BQ49" s="55">
        <f t="shared" si="25"/>
        <v>-2</v>
      </c>
      <c r="BR49" s="55">
        <f t="shared" si="25"/>
        <v>4</v>
      </c>
      <c r="BS49" s="55">
        <f t="shared" si="25"/>
        <v>72</v>
      </c>
      <c r="BT49" s="55">
        <f t="shared" si="25"/>
        <v>72</v>
      </c>
      <c r="BU49" s="55">
        <f t="shared" si="25"/>
        <v>91</v>
      </c>
      <c r="BV49" s="55">
        <f t="shared" si="25"/>
        <v>71</v>
      </c>
      <c r="BW49" s="55">
        <f t="shared" si="25"/>
        <v>88</v>
      </c>
      <c r="BX49" s="55">
        <f t="shared" si="25"/>
        <v>136</v>
      </c>
      <c r="BY49" s="55">
        <f t="shared" si="25"/>
        <v>157</v>
      </c>
      <c r="BZ49" s="55">
        <f t="shared" si="25"/>
        <v>157</v>
      </c>
      <c r="CA49" s="55">
        <f t="shared" si="25"/>
        <v>142</v>
      </c>
      <c r="CB49" s="55">
        <f t="shared" si="21"/>
        <v>79</v>
      </c>
      <c r="CC49" s="55">
        <f t="shared" si="21"/>
        <v>75</v>
      </c>
      <c r="CD49" s="55">
        <f t="shared" si="21"/>
        <v>61</v>
      </c>
      <c r="CE49" s="55">
        <f t="shared" si="21"/>
        <v>64</v>
      </c>
    </row>
    <row r="50" spans="1:83" ht="13.5" thickBot="1">
      <c r="A50" s="59">
        <v>48</v>
      </c>
      <c r="B50" s="195">
        <v>106848</v>
      </c>
      <c r="C50" s="60">
        <v>33</v>
      </c>
      <c r="D50" s="53">
        <v>114</v>
      </c>
      <c r="E50" s="53">
        <v>40</v>
      </c>
      <c r="F50" s="53">
        <v>57</v>
      </c>
      <c r="G50" s="53">
        <v>82</v>
      </c>
      <c r="H50" s="53">
        <v>97</v>
      </c>
      <c r="I50" s="53">
        <v>86</v>
      </c>
      <c r="J50" s="53">
        <v>98</v>
      </c>
      <c r="K50" s="53">
        <v>84</v>
      </c>
      <c r="L50" s="53">
        <v>87</v>
      </c>
      <c r="M50" s="53">
        <v>72</v>
      </c>
      <c r="N50" s="53">
        <v>72</v>
      </c>
      <c r="O50" s="53">
        <v>89</v>
      </c>
      <c r="P50" s="53">
        <v>80</v>
      </c>
      <c r="Q50" s="53">
        <v>57</v>
      </c>
      <c r="R50" s="53">
        <v>47</v>
      </c>
      <c r="S50" s="53">
        <v>61</v>
      </c>
      <c r="T50" s="53">
        <v>45</v>
      </c>
      <c r="U50" s="53">
        <v>44</v>
      </c>
      <c r="V50" s="53">
        <v>62</v>
      </c>
      <c r="W50" s="61">
        <v>38</v>
      </c>
      <c r="X50" s="62">
        <v>30</v>
      </c>
      <c r="Y50" s="62">
        <v>37</v>
      </c>
      <c r="Z50" s="62">
        <v>21</v>
      </c>
      <c r="AA50" s="62">
        <v>20</v>
      </c>
      <c r="AB50" s="62">
        <v>30</v>
      </c>
      <c r="AC50" s="62">
        <v>44</v>
      </c>
      <c r="AD50" s="62">
        <v>102</v>
      </c>
      <c r="AE50" s="62">
        <v>105</v>
      </c>
      <c r="AF50" s="62">
        <v>117</v>
      </c>
      <c r="AG50" s="63">
        <v>106</v>
      </c>
      <c r="AH50" s="63">
        <v>117</v>
      </c>
      <c r="AI50" s="63">
        <v>176</v>
      </c>
      <c r="AJ50" s="63">
        <v>193</v>
      </c>
      <c r="AK50" s="63">
        <v>193</v>
      </c>
      <c r="AL50" s="63">
        <v>174</v>
      </c>
      <c r="AM50" s="63">
        <v>115</v>
      </c>
      <c r="AN50" s="63">
        <v>114</v>
      </c>
      <c r="AO50" s="63">
        <v>93</v>
      </c>
      <c r="AP50" s="64">
        <v>104</v>
      </c>
      <c r="AR50" s="51">
        <v>0</v>
      </c>
      <c r="AS50" s="52">
        <f t="shared" si="24"/>
        <v>81</v>
      </c>
      <c r="AT50" s="52">
        <f t="shared" si="24"/>
        <v>7</v>
      </c>
      <c r="AU50" s="52">
        <f t="shared" si="24"/>
        <v>24</v>
      </c>
      <c r="AV50" s="52">
        <f t="shared" si="24"/>
        <v>49</v>
      </c>
      <c r="AW50" s="52">
        <f t="shared" si="24"/>
        <v>64</v>
      </c>
      <c r="AX50" s="52">
        <f t="shared" si="24"/>
        <v>53</v>
      </c>
      <c r="AY50" s="52">
        <f t="shared" si="24"/>
        <v>65</v>
      </c>
      <c r="AZ50" s="52">
        <f t="shared" si="24"/>
        <v>51</v>
      </c>
      <c r="BA50" s="52">
        <f t="shared" si="24"/>
        <v>54</v>
      </c>
      <c r="BB50" s="52">
        <f t="shared" si="24"/>
        <v>39</v>
      </c>
      <c r="BC50" s="52">
        <f t="shared" si="24"/>
        <v>39</v>
      </c>
      <c r="BD50" s="52">
        <f t="shared" si="24"/>
        <v>56</v>
      </c>
      <c r="BE50" s="52">
        <f t="shared" si="24"/>
        <v>47</v>
      </c>
      <c r="BF50" s="52">
        <f t="shared" si="24"/>
        <v>24</v>
      </c>
      <c r="BG50" s="52">
        <f t="shared" si="24"/>
        <v>14</v>
      </c>
      <c r="BH50" s="52">
        <f t="shared" si="19"/>
        <v>28</v>
      </c>
      <c r="BI50" s="52">
        <f t="shared" si="1"/>
        <v>12</v>
      </c>
      <c r="BJ50" s="52">
        <f t="shared" si="1"/>
        <v>11</v>
      </c>
      <c r="BK50" s="52">
        <f t="shared" si="1"/>
        <v>29</v>
      </c>
      <c r="BL50" s="58">
        <v>0</v>
      </c>
      <c r="BM50" s="55">
        <f t="shared" si="25"/>
        <v>-8</v>
      </c>
      <c r="BN50" s="55">
        <f t="shared" si="25"/>
        <v>-1</v>
      </c>
      <c r="BO50" s="55">
        <f t="shared" si="25"/>
        <v>-17</v>
      </c>
      <c r="BP50" s="55">
        <f t="shared" si="25"/>
        <v>-18</v>
      </c>
      <c r="BQ50" s="55">
        <f t="shared" si="25"/>
        <v>-8</v>
      </c>
      <c r="BR50" s="55">
        <f t="shared" si="25"/>
        <v>6</v>
      </c>
      <c r="BS50" s="55">
        <f t="shared" si="25"/>
        <v>64</v>
      </c>
      <c r="BT50" s="55">
        <f t="shared" si="25"/>
        <v>67</v>
      </c>
      <c r="BU50" s="55">
        <f t="shared" si="25"/>
        <v>79</v>
      </c>
      <c r="BV50" s="55">
        <f t="shared" si="25"/>
        <v>68</v>
      </c>
      <c r="BW50" s="55">
        <f t="shared" si="25"/>
        <v>79</v>
      </c>
      <c r="BX50" s="55">
        <f t="shared" si="25"/>
        <v>138</v>
      </c>
      <c r="BY50" s="55">
        <f t="shared" si="25"/>
        <v>155</v>
      </c>
      <c r="BZ50" s="55">
        <f t="shared" si="25"/>
        <v>155</v>
      </c>
      <c r="CA50" s="55">
        <f t="shared" si="25"/>
        <v>136</v>
      </c>
      <c r="CB50" s="55">
        <f t="shared" si="25"/>
        <v>77</v>
      </c>
      <c r="CC50" s="55">
        <f aca="true" t="shared" si="26" ref="CC50:CE52">AN50-$W50</f>
        <v>76</v>
      </c>
      <c r="CD50" s="55">
        <f t="shared" si="26"/>
        <v>55</v>
      </c>
      <c r="CE50" s="55">
        <f t="shared" si="26"/>
        <v>66</v>
      </c>
    </row>
    <row r="51" spans="1:83" ht="13.5" thickBot="1">
      <c r="A51" s="59">
        <v>49</v>
      </c>
      <c r="B51" s="195">
        <v>106849</v>
      </c>
      <c r="C51" s="60">
        <v>35</v>
      </c>
      <c r="D51" s="53">
        <v>134</v>
      </c>
      <c r="E51" s="53">
        <v>50</v>
      </c>
      <c r="F51" s="53">
        <v>68</v>
      </c>
      <c r="G51" s="53">
        <v>96</v>
      </c>
      <c r="H51" s="53">
        <v>111</v>
      </c>
      <c r="I51" s="53">
        <v>96</v>
      </c>
      <c r="J51" s="53">
        <v>110</v>
      </c>
      <c r="K51" s="53">
        <v>93</v>
      </c>
      <c r="L51" s="53">
        <v>89</v>
      </c>
      <c r="M51" s="53">
        <v>79</v>
      </c>
      <c r="N51" s="53">
        <v>78</v>
      </c>
      <c r="O51" s="53">
        <v>93</v>
      </c>
      <c r="P51" s="53">
        <v>81</v>
      </c>
      <c r="Q51" s="53">
        <v>64</v>
      </c>
      <c r="R51" s="53">
        <v>54</v>
      </c>
      <c r="S51" s="53">
        <v>66</v>
      </c>
      <c r="T51" s="53">
        <v>50</v>
      </c>
      <c r="U51" s="53">
        <v>55</v>
      </c>
      <c r="V51" s="53">
        <v>65</v>
      </c>
      <c r="W51" s="61">
        <v>17</v>
      </c>
      <c r="X51" s="62">
        <v>24</v>
      </c>
      <c r="Y51" s="62">
        <v>17</v>
      </c>
      <c r="Z51" s="62">
        <v>6</v>
      </c>
      <c r="AA51" s="62">
        <v>13</v>
      </c>
      <c r="AB51" s="62">
        <v>24</v>
      </c>
      <c r="AC51" s="62">
        <v>31</v>
      </c>
      <c r="AD51" s="62">
        <v>97</v>
      </c>
      <c r="AE51" s="62">
        <v>97</v>
      </c>
      <c r="AF51" s="62">
        <v>114</v>
      </c>
      <c r="AG51" s="63">
        <v>93</v>
      </c>
      <c r="AH51" s="63">
        <v>105</v>
      </c>
      <c r="AI51" s="63">
        <v>158</v>
      </c>
      <c r="AJ51" s="63">
        <v>179</v>
      </c>
      <c r="AK51" s="63">
        <v>180</v>
      </c>
      <c r="AL51" s="63">
        <v>164</v>
      </c>
      <c r="AM51" s="63">
        <v>101</v>
      </c>
      <c r="AN51" s="63">
        <v>96</v>
      </c>
      <c r="AO51" s="63">
        <v>82</v>
      </c>
      <c r="AP51" s="64">
        <v>86</v>
      </c>
      <c r="AR51" s="51">
        <v>0</v>
      </c>
      <c r="AS51" s="52">
        <f t="shared" si="24"/>
        <v>99</v>
      </c>
      <c r="AT51" s="52">
        <f t="shared" si="24"/>
        <v>15</v>
      </c>
      <c r="AU51" s="52">
        <f t="shared" si="24"/>
        <v>33</v>
      </c>
      <c r="AV51" s="52">
        <f t="shared" si="24"/>
        <v>61</v>
      </c>
      <c r="AW51" s="52">
        <f t="shared" si="24"/>
        <v>76</v>
      </c>
      <c r="AX51" s="52">
        <f t="shared" si="24"/>
        <v>61</v>
      </c>
      <c r="AY51" s="52">
        <f t="shared" si="24"/>
        <v>75</v>
      </c>
      <c r="AZ51" s="52">
        <f t="shared" si="24"/>
        <v>58</v>
      </c>
      <c r="BA51" s="52">
        <f t="shared" si="24"/>
        <v>54</v>
      </c>
      <c r="BB51" s="52">
        <f t="shared" si="24"/>
        <v>44</v>
      </c>
      <c r="BC51" s="52">
        <f t="shared" si="24"/>
        <v>43</v>
      </c>
      <c r="BD51" s="52">
        <f t="shared" si="24"/>
        <v>58</v>
      </c>
      <c r="BE51" s="52">
        <f t="shared" si="24"/>
        <v>46</v>
      </c>
      <c r="BF51" s="52">
        <f t="shared" si="24"/>
        <v>29</v>
      </c>
      <c r="BG51" s="52">
        <f t="shared" si="24"/>
        <v>19</v>
      </c>
      <c r="BH51" s="52">
        <f t="shared" si="19"/>
        <v>31</v>
      </c>
      <c r="BI51" s="52">
        <f t="shared" si="1"/>
        <v>15</v>
      </c>
      <c r="BJ51" s="52">
        <f t="shared" si="1"/>
        <v>20</v>
      </c>
      <c r="BK51" s="52">
        <f t="shared" si="1"/>
        <v>30</v>
      </c>
      <c r="BL51" s="58">
        <v>0</v>
      </c>
      <c r="BM51" s="55">
        <f t="shared" si="25"/>
        <v>7</v>
      </c>
      <c r="BN51" s="55">
        <f t="shared" si="25"/>
        <v>0</v>
      </c>
      <c r="BO51" s="55">
        <f t="shared" si="25"/>
        <v>-11</v>
      </c>
      <c r="BP51" s="55">
        <f t="shared" si="25"/>
        <v>-4</v>
      </c>
      <c r="BQ51" s="55">
        <f t="shared" si="25"/>
        <v>7</v>
      </c>
      <c r="BR51" s="55">
        <f t="shared" si="25"/>
        <v>14</v>
      </c>
      <c r="BS51" s="55">
        <f t="shared" si="25"/>
        <v>80</v>
      </c>
      <c r="BT51" s="55">
        <f t="shared" si="25"/>
        <v>80</v>
      </c>
      <c r="BU51" s="55">
        <f t="shared" si="25"/>
        <v>97</v>
      </c>
      <c r="BV51" s="55">
        <f t="shared" si="25"/>
        <v>76</v>
      </c>
      <c r="BW51" s="55">
        <f t="shared" si="25"/>
        <v>88</v>
      </c>
      <c r="BX51" s="55">
        <f t="shared" si="25"/>
        <v>141</v>
      </c>
      <c r="BY51" s="55">
        <f t="shared" si="25"/>
        <v>162</v>
      </c>
      <c r="BZ51" s="55">
        <f t="shared" si="25"/>
        <v>163</v>
      </c>
      <c r="CA51" s="55">
        <f t="shared" si="25"/>
        <v>147</v>
      </c>
      <c r="CB51" s="55">
        <f t="shared" si="25"/>
        <v>84</v>
      </c>
      <c r="CC51" s="55">
        <f t="shared" si="26"/>
        <v>79</v>
      </c>
      <c r="CD51" s="55">
        <f t="shared" si="26"/>
        <v>65</v>
      </c>
      <c r="CE51" s="55">
        <f t="shared" si="26"/>
        <v>69</v>
      </c>
    </row>
    <row r="52" spans="1:83" ht="13.5" thickBot="1">
      <c r="A52" s="66">
        <v>50</v>
      </c>
      <c r="B52" s="195">
        <v>106850</v>
      </c>
      <c r="C52" s="67">
        <v>33</v>
      </c>
      <c r="D52" s="68">
        <v>137</v>
      </c>
      <c r="E52" s="68">
        <v>53</v>
      </c>
      <c r="F52" s="68">
        <v>69</v>
      </c>
      <c r="G52" s="68">
        <v>100</v>
      </c>
      <c r="H52" s="68">
        <v>112</v>
      </c>
      <c r="I52" s="68">
        <v>98</v>
      </c>
      <c r="J52" s="68">
        <v>116</v>
      </c>
      <c r="K52" s="68">
        <v>99</v>
      </c>
      <c r="L52" s="68">
        <v>103</v>
      </c>
      <c r="M52" s="53">
        <v>88</v>
      </c>
      <c r="N52" s="53">
        <v>89</v>
      </c>
      <c r="O52" s="53">
        <v>108</v>
      </c>
      <c r="P52" s="53">
        <v>99</v>
      </c>
      <c r="Q52" s="53">
        <v>80</v>
      </c>
      <c r="R52" s="53">
        <v>69</v>
      </c>
      <c r="S52" s="53">
        <v>73</v>
      </c>
      <c r="T52" s="53">
        <v>58</v>
      </c>
      <c r="U52" s="53">
        <v>61</v>
      </c>
      <c r="V52" s="53">
        <v>72</v>
      </c>
      <c r="W52" s="69">
        <v>23</v>
      </c>
      <c r="X52" s="70">
        <v>20</v>
      </c>
      <c r="Y52" s="70">
        <v>22</v>
      </c>
      <c r="Z52" s="70">
        <v>11</v>
      </c>
      <c r="AA52" s="70">
        <v>8</v>
      </c>
      <c r="AB52" s="70">
        <v>20</v>
      </c>
      <c r="AC52" s="70">
        <v>27</v>
      </c>
      <c r="AD52" s="70">
        <v>98</v>
      </c>
      <c r="AE52" s="70">
        <v>98</v>
      </c>
      <c r="AF52" s="70">
        <v>116</v>
      </c>
      <c r="AG52" s="71">
        <v>94</v>
      </c>
      <c r="AH52" s="71">
        <v>109</v>
      </c>
      <c r="AI52" s="71">
        <v>158</v>
      </c>
      <c r="AJ52" s="71">
        <v>180</v>
      </c>
      <c r="AK52" s="71">
        <v>182</v>
      </c>
      <c r="AL52" s="71">
        <v>161</v>
      </c>
      <c r="AM52" s="71">
        <v>103</v>
      </c>
      <c r="AN52" s="71">
        <v>102</v>
      </c>
      <c r="AO52" s="71">
        <v>85</v>
      </c>
      <c r="AP52" s="72">
        <v>87</v>
      </c>
      <c r="AR52" s="51">
        <v>0</v>
      </c>
      <c r="AS52" s="52">
        <f t="shared" si="24"/>
        <v>104</v>
      </c>
      <c r="AT52" s="52">
        <f t="shared" si="24"/>
        <v>20</v>
      </c>
      <c r="AU52" s="52">
        <f t="shared" si="24"/>
        <v>36</v>
      </c>
      <c r="AV52" s="52">
        <f t="shared" si="24"/>
        <v>67</v>
      </c>
      <c r="AW52" s="52">
        <f t="shared" si="24"/>
        <v>79</v>
      </c>
      <c r="AX52" s="52">
        <f t="shared" si="24"/>
        <v>65</v>
      </c>
      <c r="AY52" s="52">
        <f t="shared" si="24"/>
        <v>83</v>
      </c>
      <c r="AZ52" s="52">
        <f t="shared" si="24"/>
        <v>66</v>
      </c>
      <c r="BA52" s="52">
        <f t="shared" si="24"/>
        <v>70</v>
      </c>
      <c r="BB52" s="52">
        <f t="shared" si="24"/>
        <v>55</v>
      </c>
      <c r="BC52" s="52">
        <f t="shared" si="24"/>
        <v>56</v>
      </c>
      <c r="BD52" s="52">
        <f t="shared" si="24"/>
        <v>75</v>
      </c>
      <c r="BE52" s="52">
        <f t="shared" si="24"/>
        <v>66</v>
      </c>
      <c r="BF52" s="52">
        <f t="shared" si="24"/>
        <v>47</v>
      </c>
      <c r="BG52" s="52">
        <f t="shared" si="24"/>
        <v>36</v>
      </c>
      <c r="BH52" s="52">
        <f t="shared" si="19"/>
        <v>40</v>
      </c>
      <c r="BI52" s="52">
        <f t="shared" si="1"/>
        <v>25</v>
      </c>
      <c r="BJ52" s="52">
        <f t="shared" si="1"/>
        <v>28</v>
      </c>
      <c r="BK52" s="52">
        <f t="shared" si="1"/>
        <v>39</v>
      </c>
      <c r="BL52" s="58">
        <v>0</v>
      </c>
      <c r="BM52" s="55">
        <f t="shared" si="25"/>
        <v>-3</v>
      </c>
      <c r="BN52" s="55">
        <f t="shared" si="25"/>
        <v>-1</v>
      </c>
      <c r="BO52" s="55">
        <f t="shared" si="25"/>
        <v>-12</v>
      </c>
      <c r="BP52" s="55">
        <f t="shared" si="25"/>
        <v>-15</v>
      </c>
      <c r="BQ52" s="55">
        <f t="shared" si="25"/>
        <v>-3</v>
      </c>
      <c r="BR52" s="55">
        <f t="shared" si="25"/>
        <v>4</v>
      </c>
      <c r="BS52" s="55">
        <f t="shared" si="25"/>
        <v>75</v>
      </c>
      <c r="BT52" s="55">
        <f t="shared" si="25"/>
        <v>75</v>
      </c>
      <c r="BU52" s="55">
        <f t="shared" si="25"/>
        <v>93</v>
      </c>
      <c r="BV52" s="55">
        <f t="shared" si="25"/>
        <v>71</v>
      </c>
      <c r="BW52" s="55">
        <f t="shared" si="25"/>
        <v>86</v>
      </c>
      <c r="BX52" s="55">
        <f t="shared" si="25"/>
        <v>135</v>
      </c>
      <c r="BY52" s="55">
        <f t="shared" si="25"/>
        <v>157</v>
      </c>
      <c r="BZ52" s="55">
        <f>AK52-$W52</f>
        <v>159</v>
      </c>
      <c r="CA52" s="55">
        <f>AL52-$W52</f>
        <v>138</v>
      </c>
      <c r="CB52" s="55">
        <f>AM52-$W52</f>
        <v>80</v>
      </c>
      <c r="CC52" s="55">
        <f t="shared" si="26"/>
        <v>79</v>
      </c>
      <c r="CD52" s="55">
        <f t="shared" si="26"/>
        <v>62</v>
      </c>
      <c r="CE52" s="55">
        <f t="shared" si="26"/>
        <v>64</v>
      </c>
    </row>
    <row r="53" spans="44:83" s="73" customFormat="1" ht="12.75"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</row>
    <row r="54" spans="44:83" s="73" customFormat="1" ht="12.75"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</row>
    <row r="55" s="73" customFormat="1" ht="12.75"/>
    <row r="56" s="73" customFormat="1" ht="12.75"/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291" ht="12.75">
      <c r="B291" s="74"/>
    </row>
    <row r="292" ht="12.75">
      <c r="B292" s="74"/>
    </row>
    <row r="293" ht="12.75">
      <c r="B293" s="74"/>
    </row>
    <row r="294" ht="12.75">
      <c r="B294" s="74"/>
    </row>
    <row r="295" ht="12.75">
      <c r="B295" s="74"/>
    </row>
    <row r="296" ht="12.75">
      <c r="B296" s="74"/>
    </row>
    <row r="297" ht="12.75">
      <c r="B297" s="74"/>
    </row>
    <row r="298" ht="12.75">
      <c r="B298" s="74"/>
    </row>
    <row r="299" ht="12.75">
      <c r="B299" s="74"/>
    </row>
    <row r="300" ht="12.75">
      <c r="B300" s="74"/>
    </row>
    <row r="301" ht="12.75">
      <c r="B301" s="74"/>
    </row>
    <row r="371" ht="12.75">
      <c r="B371" s="44">
        <v>5</v>
      </c>
    </row>
  </sheetData>
  <mergeCells count="2">
    <mergeCell ref="A1:A2"/>
    <mergeCell ref="B1:B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C2:P93"/>
  <sheetViews>
    <sheetView showGridLines="0" workbookViewId="0" topLeftCell="A1">
      <selection activeCell="K4" sqref="K4"/>
    </sheetView>
  </sheetViews>
  <sheetFormatPr defaultColWidth="9.140625" defaultRowHeight="12.75"/>
  <cols>
    <col min="1" max="12" width="11.421875" style="0" customWidth="1"/>
    <col min="13" max="13" width="3.57421875" style="0" customWidth="1"/>
    <col min="14" max="16384" width="11.421875" style="0" customWidth="1"/>
  </cols>
  <sheetData>
    <row r="2" spans="3:5" ht="12.75">
      <c r="C2" s="239" t="s">
        <v>205</v>
      </c>
      <c r="D2" s="240"/>
      <c r="E2" s="240"/>
    </row>
    <row r="3" spans="12:16" ht="12.75">
      <c r="L3" s="241" t="s">
        <v>206</v>
      </c>
      <c r="M3" s="241"/>
      <c r="N3" s="242" t="s">
        <v>207</v>
      </c>
      <c r="O3" s="242" t="s">
        <v>208</v>
      </c>
      <c r="P3" s="242" t="s">
        <v>209</v>
      </c>
    </row>
    <row r="4" spans="12:15" ht="12.75">
      <c r="L4">
        <v>1</v>
      </c>
      <c r="N4" s="243" t="s">
        <v>2</v>
      </c>
      <c r="O4" s="244" t="s">
        <v>210</v>
      </c>
    </row>
    <row r="5" spans="14:16" ht="12.75">
      <c r="N5" s="243"/>
      <c r="O5" s="244"/>
      <c r="P5" s="244" t="s">
        <v>211</v>
      </c>
    </row>
    <row r="6" spans="14:16" ht="12.75">
      <c r="N6" s="243"/>
      <c r="O6" s="244"/>
      <c r="P6" s="244" t="s">
        <v>212</v>
      </c>
    </row>
    <row r="7" spans="14:16" ht="12.75">
      <c r="N7" s="243"/>
      <c r="O7" s="244"/>
      <c r="P7" s="244" t="s">
        <v>213</v>
      </c>
    </row>
    <row r="8" spans="14:16" ht="12.75">
      <c r="N8" s="243"/>
      <c r="O8" s="244"/>
      <c r="P8" s="244" t="s">
        <v>214</v>
      </c>
    </row>
    <row r="9" spans="12:15" ht="12.75">
      <c r="L9">
        <v>2</v>
      </c>
      <c r="N9" s="243" t="s">
        <v>3</v>
      </c>
      <c r="O9" s="244" t="s">
        <v>215</v>
      </c>
    </row>
    <row r="10" spans="12:16" ht="12.75">
      <c r="L10" s="244"/>
      <c r="M10" s="244"/>
      <c r="N10" s="244"/>
      <c r="O10" s="244"/>
      <c r="P10" s="244" t="s">
        <v>216</v>
      </c>
    </row>
    <row r="11" spans="12:16" ht="12.75">
      <c r="L11" s="244"/>
      <c r="M11" s="244"/>
      <c r="N11" s="244"/>
      <c r="O11" s="244"/>
      <c r="P11" s="244" t="s">
        <v>217</v>
      </c>
    </row>
    <row r="12" spans="12:16" ht="12.75">
      <c r="L12" s="244"/>
      <c r="M12" s="244"/>
      <c r="N12" s="244"/>
      <c r="O12" s="244"/>
      <c r="P12" s="244" t="s">
        <v>218</v>
      </c>
    </row>
    <row r="13" spans="12:16" ht="12.75">
      <c r="L13" s="244"/>
      <c r="M13" s="244"/>
      <c r="N13" s="244"/>
      <c r="O13" s="244"/>
      <c r="P13" s="244" t="s">
        <v>214</v>
      </c>
    </row>
    <row r="14" spans="12:15" ht="12.75">
      <c r="L14">
        <v>3</v>
      </c>
      <c r="N14" s="243" t="s">
        <v>4</v>
      </c>
      <c r="O14" s="244" t="s">
        <v>215</v>
      </c>
    </row>
    <row r="15" spans="14:16" ht="12.75">
      <c r="N15" s="243"/>
      <c r="O15" s="244"/>
      <c r="P15" s="244" t="s">
        <v>216</v>
      </c>
    </row>
    <row r="16" spans="14:16" ht="12.75">
      <c r="N16" s="243"/>
      <c r="O16" s="244"/>
      <c r="P16" s="244" t="s">
        <v>217</v>
      </c>
    </row>
    <row r="17" spans="14:16" ht="12.75">
      <c r="N17" s="243"/>
      <c r="O17" s="244"/>
      <c r="P17" s="244" t="s">
        <v>218</v>
      </c>
    </row>
    <row r="18" spans="14:16" ht="12.75">
      <c r="N18" s="243"/>
      <c r="O18" s="244"/>
      <c r="P18" s="244" t="s">
        <v>214</v>
      </c>
    </row>
    <row r="19" spans="12:15" ht="12.75">
      <c r="L19">
        <v>4</v>
      </c>
      <c r="N19" s="243" t="s">
        <v>5</v>
      </c>
      <c r="O19" s="244" t="s">
        <v>215</v>
      </c>
    </row>
    <row r="20" spans="14:16" ht="12.75">
      <c r="N20" s="243"/>
      <c r="O20" s="244"/>
      <c r="P20" s="244" t="s">
        <v>216</v>
      </c>
    </row>
    <row r="21" spans="14:16" ht="12.75">
      <c r="N21" s="243"/>
      <c r="O21" s="244"/>
      <c r="P21" s="244" t="s">
        <v>217</v>
      </c>
    </row>
    <row r="22" spans="14:16" ht="12.75">
      <c r="N22" s="243"/>
      <c r="O22" s="244"/>
      <c r="P22" s="244" t="s">
        <v>218</v>
      </c>
    </row>
    <row r="23" spans="14:16" ht="12.75">
      <c r="N23" s="243"/>
      <c r="O23" s="244"/>
      <c r="P23" s="244" t="s">
        <v>214</v>
      </c>
    </row>
    <row r="24" spans="12:15" ht="12.75">
      <c r="L24">
        <v>5</v>
      </c>
      <c r="N24" s="243" t="s">
        <v>6</v>
      </c>
      <c r="O24" s="244" t="s">
        <v>215</v>
      </c>
    </row>
    <row r="25" spans="14:16" ht="12.75">
      <c r="N25" s="243"/>
      <c r="O25" s="244"/>
      <c r="P25" s="244" t="s">
        <v>216</v>
      </c>
    </row>
    <row r="26" spans="14:16" ht="12.75">
      <c r="N26" s="243"/>
      <c r="O26" s="244"/>
      <c r="P26" s="244" t="s">
        <v>217</v>
      </c>
    </row>
    <row r="27" spans="14:16" ht="12.75">
      <c r="N27" s="243"/>
      <c r="O27" s="244"/>
      <c r="P27" s="244" t="s">
        <v>218</v>
      </c>
    </row>
    <row r="28" spans="14:16" ht="12.75">
      <c r="N28" s="243"/>
      <c r="O28" s="244"/>
      <c r="P28" s="244" t="s">
        <v>214</v>
      </c>
    </row>
    <row r="29" spans="12:15" ht="12.75">
      <c r="L29">
        <v>6</v>
      </c>
      <c r="N29" s="243" t="s">
        <v>7</v>
      </c>
      <c r="O29" s="244" t="s">
        <v>215</v>
      </c>
    </row>
    <row r="30" spans="14:16" ht="12.75">
      <c r="N30" s="243"/>
      <c r="O30" s="244"/>
      <c r="P30" s="244" t="s">
        <v>216</v>
      </c>
    </row>
    <row r="31" spans="14:16" ht="12.75">
      <c r="N31" s="243"/>
      <c r="O31" s="244"/>
      <c r="P31" s="244" t="s">
        <v>217</v>
      </c>
    </row>
    <row r="32" spans="14:16" ht="12.75">
      <c r="N32" s="243"/>
      <c r="O32" s="244"/>
      <c r="P32" s="244" t="s">
        <v>218</v>
      </c>
    </row>
    <row r="33" spans="14:16" ht="12.75">
      <c r="N33" s="243"/>
      <c r="O33" s="244"/>
      <c r="P33" s="244" t="s">
        <v>214</v>
      </c>
    </row>
    <row r="34" spans="12:15" ht="12.75">
      <c r="L34">
        <v>7</v>
      </c>
      <c r="N34" s="243" t="s">
        <v>8</v>
      </c>
      <c r="O34" s="244" t="s">
        <v>215</v>
      </c>
    </row>
    <row r="35" spans="14:16" ht="12.75">
      <c r="N35" s="243"/>
      <c r="O35" s="244"/>
      <c r="P35" s="244" t="s">
        <v>216</v>
      </c>
    </row>
    <row r="36" spans="14:16" ht="12.75">
      <c r="N36" s="243"/>
      <c r="O36" s="244"/>
      <c r="P36" s="244" t="s">
        <v>217</v>
      </c>
    </row>
    <row r="37" spans="14:16" ht="12.75">
      <c r="N37" s="243"/>
      <c r="O37" s="244"/>
      <c r="P37" s="244" t="s">
        <v>218</v>
      </c>
    </row>
    <row r="38" spans="14:16" ht="12.75">
      <c r="N38" s="243"/>
      <c r="O38" s="244"/>
      <c r="P38" s="244" t="s">
        <v>214</v>
      </c>
    </row>
    <row r="39" spans="12:15" ht="12.75">
      <c r="L39">
        <v>8</v>
      </c>
      <c r="N39" s="243" t="s">
        <v>9</v>
      </c>
      <c r="O39" s="244" t="s">
        <v>215</v>
      </c>
    </row>
    <row r="40" spans="14:16" ht="12.75">
      <c r="N40" s="243"/>
      <c r="O40" s="244"/>
      <c r="P40" s="244" t="s">
        <v>216</v>
      </c>
    </row>
    <row r="41" spans="14:16" ht="12.75">
      <c r="N41" s="243"/>
      <c r="O41" s="244"/>
      <c r="P41" s="244" t="s">
        <v>217</v>
      </c>
    </row>
    <row r="42" spans="14:16" ht="12.75">
      <c r="N42" s="243"/>
      <c r="O42" s="244"/>
      <c r="P42" s="244" t="s">
        <v>218</v>
      </c>
    </row>
    <row r="43" spans="14:16" ht="12.75">
      <c r="N43" s="243"/>
      <c r="O43" s="244"/>
      <c r="P43" s="244" t="s">
        <v>214</v>
      </c>
    </row>
    <row r="44" spans="12:15" ht="12.75">
      <c r="L44">
        <v>9</v>
      </c>
      <c r="N44" s="243" t="s">
        <v>10</v>
      </c>
      <c r="O44" s="244" t="s">
        <v>215</v>
      </c>
    </row>
    <row r="45" spans="14:16" ht="12.75">
      <c r="N45" s="243"/>
      <c r="O45" s="244"/>
      <c r="P45" s="244" t="s">
        <v>216</v>
      </c>
    </row>
    <row r="46" spans="14:16" ht="12.75">
      <c r="N46" s="243"/>
      <c r="O46" s="244"/>
      <c r="P46" s="244" t="s">
        <v>217</v>
      </c>
    </row>
    <row r="47" spans="14:16" ht="12.75">
      <c r="N47" s="243"/>
      <c r="O47" s="244"/>
      <c r="P47" s="244" t="s">
        <v>218</v>
      </c>
    </row>
    <row r="48" spans="14:16" ht="12.75">
      <c r="N48" s="243"/>
      <c r="O48" s="244"/>
      <c r="P48" s="244" t="s">
        <v>214</v>
      </c>
    </row>
    <row r="49" spans="12:15" ht="12.75">
      <c r="L49" s="245">
        <v>10</v>
      </c>
      <c r="M49" s="245"/>
      <c r="N49" s="243" t="s">
        <v>11</v>
      </c>
      <c r="O49" s="244" t="s">
        <v>215</v>
      </c>
    </row>
    <row r="50" spans="12:16" ht="12.75">
      <c r="L50" s="244"/>
      <c r="M50" s="244"/>
      <c r="N50" s="244"/>
      <c r="O50" s="244"/>
      <c r="P50" s="244" t="s">
        <v>219</v>
      </c>
    </row>
    <row r="51" spans="12:16" ht="12.75">
      <c r="L51" s="244"/>
      <c r="M51" s="244"/>
      <c r="N51" s="244"/>
      <c r="O51" s="244"/>
      <c r="P51" s="244" t="s">
        <v>220</v>
      </c>
    </row>
    <row r="52" spans="12:16" ht="12.75">
      <c r="L52" s="244"/>
      <c r="M52" s="244"/>
      <c r="N52" s="244"/>
      <c r="O52" s="244"/>
      <c r="P52" s="244" t="s">
        <v>221</v>
      </c>
    </row>
    <row r="53" spans="12:16" ht="12.75">
      <c r="L53" s="244"/>
      <c r="M53" s="244"/>
      <c r="N53" s="244"/>
      <c r="O53" s="244"/>
      <c r="P53" s="244" t="s">
        <v>214</v>
      </c>
    </row>
    <row r="54" spans="12:15" ht="12.75">
      <c r="L54" s="245">
        <v>11</v>
      </c>
      <c r="M54" s="245"/>
      <c r="N54" s="243" t="s">
        <v>12</v>
      </c>
      <c r="O54" s="244" t="s">
        <v>215</v>
      </c>
    </row>
    <row r="55" spans="12:16" ht="12.75">
      <c r="L55" s="245"/>
      <c r="M55" s="245"/>
      <c r="N55" s="243"/>
      <c r="O55" s="244"/>
      <c r="P55" s="244" t="s">
        <v>219</v>
      </c>
    </row>
    <row r="56" spans="12:16" ht="12.75">
      <c r="L56" s="245"/>
      <c r="M56" s="245"/>
      <c r="N56" s="243"/>
      <c r="O56" s="244"/>
      <c r="P56" s="244" t="s">
        <v>220</v>
      </c>
    </row>
    <row r="57" spans="12:16" ht="12.75">
      <c r="L57" s="245"/>
      <c r="M57" s="245"/>
      <c r="N57" s="243"/>
      <c r="O57" s="244"/>
      <c r="P57" s="244" t="s">
        <v>221</v>
      </c>
    </row>
    <row r="58" spans="12:16" ht="12.75">
      <c r="L58" s="245"/>
      <c r="M58" s="245"/>
      <c r="N58" s="243"/>
      <c r="O58" s="244"/>
      <c r="P58" s="244" t="s">
        <v>214</v>
      </c>
    </row>
    <row r="59" spans="12:15" ht="12.75">
      <c r="L59">
        <v>12</v>
      </c>
      <c r="N59" s="243" t="s">
        <v>13</v>
      </c>
      <c r="O59" s="244" t="s">
        <v>215</v>
      </c>
    </row>
    <row r="60" spans="14:16" ht="12.75">
      <c r="N60" s="243"/>
      <c r="O60" s="244"/>
      <c r="P60" s="244" t="s">
        <v>219</v>
      </c>
    </row>
    <row r="61" spans="14:16" ht="12.75">
      <c r="N61" s="243"/>
      <c r="O61" s="244"/>
      <c r="P61" s="244" t="s">
        <v>220</v>
      </c>
    </row>
    <row r="62" spans="14:16" ht="12.75">
      <c r="N62" s="243"/>
      <c r="O62" s="244"/>
      <c r="P62" s="244" t="s">
        <v>221</v>
      </c>
    </row>
    <row r="63" spans="14:16" ht="12.75">
      <c r="N63" s="243"/>
      <c r="O63" s="244"/>
      <c r="P63" s="244" t="s">
        <v>214</v>
      </c>
    </row>
    <row r="64" spans="12:15" ht="12.75">
      <c r="L64">
        <v>13</v>
      </c>
      <c r="N64" s="243" t="s">
        <v>14</v>
      </c>
      <c r="O64" s="244" t="s">
        <v>215</v>
      </c>
    </row>
    <row r="65" ht="12.75">
      <c r="P65" s="244" t="s">
        <v>219</v>
      </c>
    </row>
    <row r="66" ht="12.75">
      <c r="P66" s="244" t="s">
        <v>220</v>
      </c>
    </row>
    <row r="67" ht="12.75">
      <c r="P67" s="244" t="s">
        <v>221</v>
      </c>
    </row>
    <row r="68" ht="12.75">
      <c r="P68" s="244" t="s">
        <v>214</v>
      </c>
    </row>
    <row r="69" spans="12:15" ht="12.75">
      <c r="L69">
        <v>14</v>
      </c>
      <c r="N69" s="243" t="s">
        <v>15</v>
      </c>
      <c r="O69" s="244" t="s">
        <v>215</v>
      </c>
    </row>
    <row r="70" ht="12.75">
      <c r="P70" s="244" t="s">
        <v>219</v>
      </c>
    </row>
    <row r="71" ht="12.75">
      <c r="P71" s="244" t="s">
        <v>220</v>
      </c>
    </row>
    <row r="72" ht="12.75">
      <c r="P72" s="244" t="s">
        <v>221</v>
      </c>
    </row>
    <row r="73" ht="12.75">
      <c r="P73" s="244" t="s">
        <v>214</v>
      </c>
    </row>
    <row r="74" spans="12:15" ht="12.75">
      <c r="L74">
        <v>15</v>
      </c>
      <c r="N74" s="243" t="s">
        <v>16</v>
      </c>
      <c r="O74" s="244" t="s">
        <v>215</v>
      </c>
    </row>
    <row r="75" ht="12.75">
      <c r="P75" s="244" t="s">
        <v>219</v>
      </c>
    </row>
    <row r="76" ht="12.75">
      <c r="P76" s="244" t="s">
        <v>220</v>
      </c>
    </row>
    <row r="77" ht="12.75">
      <c r="P77" s="244" t="s">
        <v>221</v>
      </c>
    </row>
    <row r="78" ht="12.75">
      <c r="P78" s="244" t="s">
        <v>214</v>
      </c>
    </row>
    <row r="79" spans="12:15" ht="12.75">
      <c r="L79">
        <v>16</v>
      </c>
      <c r="N79" s="243" t="s">
        <v>17</v>
      </c>
      <c r="O79" s="244" t="s">
        <v>215</v>
      </c>
    </row>
    <row r="80" ht="12.75">
      <c r="P80" s="244" t="s">
        <v>219</v>
      </c>
    </row>
    <row r="81" ht="12.75">
      <c r="P81" s="244" t="s">
        <v>220</v>
      </c>
    </row>
    <row r="82" ht="12.75">
      <c r="P82" s="244" t="s">
        <v>221</v>
      </c>
    </row>
    <row r="83" ht="12.75">
      <c r="P83" s="244" t="s">
        <v>214</v>
      </c>
    </row>
    <row r="84" spans="12:15" ht="12.75">
      <c r="L84">
        <v>17</v>
      </c>
      <c r="N84" s="243" t="s">
        <v>18</v>
      </c>
      <c r="O84" s="244" t="s">
        <v>215</v>
      </c>
    </row>
    <row r="85" ht="12.75">
      <c r="P85" s="244" t="s">
        <v>219</v>
      </c>
    </row>
    <row r="86" ht="12.75">
      <c r="P86" s="244" t="s">
        <v>220</v>
      </c>
    </row>
    <row r="87" ht="12.75">
      <c r="P87" s="244" t="s">
        <v>221</v>
      </c>
    </row>
    <row r="88" ht="12.75">
      <c r="P88" s="244" t="s">
        <v>214</v>
      </c>
    </row>
    <row r="89" spans="12:15" ht="12.75">
      <c r="L89">
        <v>18</v>
      </c>
      <c r="N89" s="243" t="s">
        <v>19</v>
      </c>
      <c r="O89" s="244" t="s">
        <v>215</v>
      </c>
    </row>
    <row r="90" ht="12.75">
      <c r="P90" s="244" t="s">
        <v>219</v>
      </c>
    </row>
    <row r="91" ht="12.75">
      <c r="P91" s="244" t="s">
        <v>220</v>
      </c>
    </row>
    <row r="92" ht="12.75">
      <c r="P92" s="244" t="s">
        <v>221</v>
      </c>
    </row>
    <row r="93" ht="12.75">
      <c r="P93" s="244" t="s">
        <v>214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ORNATO</dc:creator>
  <cp:keywords/>
  <dc:description/>
  <cp:lastModifiedBy>ANA</cp:lastModifiedBy>
  <dcterms:created xsi:type="dcterms:W3CDTF">2007-04-28T17:40:25Z</dcterms:created>
  <dcterms:modified xsi:type="dcterms:W3CDTF">2007-05-07T18:02:41Z</dcterms:modified>
  <cp:category/>
  <cp:version/>
  <cp:contentType/>
  <cp:contentStatus/>
</cp:coreProperties>
</file>